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0" windowWidth="19140" windowHeight="7590" activeTab="5"/>
  </bookViews>
  <sheets>
    <sheet name="1 этап" sheetId="1" r:id="rId1"/>
    <sheet name="2 этап" sheetId="2" r:id="rId2"/>
    <sheet name="3 этап" sheetId="3" r:id="rId3"/>
    <sheet name="4 этап" sheetId="4" r:id="rId4"/>
    <sheet name="5 этап" sheetId="6" r:id="rId5"/>
    <sheet name="Сумма" sheetId="5" r:id="rId6"/>
  </sheets>
  <calcPr calcId="144525"/>
</workbook>
</file>

<file path=xl/calcChain.xml><?xml version="1.0" encoding="utf-8"?>
<calcChain xmlns="http://schemas.openxmlformats.org/spreadsheetml/2006/main">
  <c r="A14" i="6" l="1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J476" i="5" s="1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J714" i="5"/>
  <c r="J479" i="5"/>
  <c r="J483" i="5"/>
  <c r="J487" i="5"/>
  <c r="J491" i="5"/>
  <c r="J495" i="5"/>
  <c r="J499" i="5"/>
  <c r="J503" i="5"/>
  <c r="J507" i="5"/>
  <c r="J511" i="5"/>
  <c r="J515" i="5"/>
  <c r="J519" i="5"/>
  <c r="J523" i="5"/>
  <c r="J527" i="5"/>
  <c r="J531" i="5"/>
  <c r="J535" i="5"/>
  <c r="J539" i="5"/>
  <c r="J543" i="5"/>
  <c r="J547" i="5"/>
  <c r="J551" i="5"/>
  <c r="J555" i="5"/>
  <c r="J559" i="5"/>
  <c r="J563" i="5"/>
  <c r="J567" i="5"/>
  <c r="J571" i="5"/>
  <c r="J575" i="5"/>
  <c r="J576" i="5"/>
  <c r="J577" i="5"/>
  <c r="J578" i="5"/>
  <c r="K578" i="5" s="1"/>
  <c r="J583" i="5"/>
  <c r="J589" i="5"/>
  <c r="J587" i="5"/>
  <c r="J593" i="5"/>
  <c r="J602" i="5"/>
  <c r="J605" i="5"/>
  <c r="J607" i="5"/>
  <c r="J612" i="5"/>
  <c r="J618" i="5"/>
  <c r="J610" i="5"/>
  <c r="J626" i="5"/>
  <c r="J629" i="5"/>
  <c r="J632" i="5"/>
  <c r="J617" i="5"/>
  <c r="J635" i="5"/>
  <c r="J636" i="5"/>
  <c r="J638" i="5"/>
  <c r="J639" i="5"/>
  <c r="J642" i="5"/>
  <c r="K642" i="5" s="1"/>
  <c r="J643" i="5"/>
  <c r="K643" i="5" s="1"/>
  <c r="J646" i="5"/>
  <c r="J647" i="5"/>
  <c r="J655" i="5"/>
  <c r="J648" i="5"/>
  <c r="J649" i="5"/>
  <c r="J657" i="5"/>
  <c r="J654" i="5"/>
  <c r="J659" i="5"/>
  <c r="J662" i="5"/>
  <c r="J663" i="5"/>
  <c r="J666" i="5"/>
  <c r="J667" i="5"/>
  <c r="J670" i="5"/>
  <c r="J671" i="5"/>
  <c r="J674" i="5"/>
  <c r="J675" i="5"/>
  <c r="K675" i="5" s="1"/>
  <c r="J676" i="5"/>
  <c r="J678" i="5"/>
  <c r="J679" i="5"/>
  <c r="J683" i="5"/>
  <c r="J681" i="5"/>
  <c r="J688" i="5"/>
  <c r="J689" i="5"/>
  <c r="J691" i="5"/>
  <c r="J692" i="5"/>
  <c r="J694" i="5"/>
  <c r="J695" i="5"/>
  <c r="J698" i="5"/>
  <c r="J699" i="5"/>
  <c r="J702" i="5"/>
  <c r="J703" i="5"/>
  <c r="K703" i="5" s="1"/>
  <c r="J704" i="5"/>
  <c r="J706" i="5"/>
  <c r="J707" i="5"/>
  <c r="J710" i="5"/>
  <c r="J709" i="5"/>
  <c r="J715" i="5"/>
  <c r="J716" i="5"/>
  <c r="J718" i="5"/>
  <c r="K718" i="5" s="1"/>
  <c r="J719" i="5"/>
  <c r="K719" i="5" s="1"/>
  <c r="J720" i="5"/>
  <c r="K720" i="5" s="1"/>
  <c r="J723" i="5"/>
  <c r="J722" i="5"/>
  <c r="J725" i="5"/>
  <c r="J727" i="5"/>
  <c r="K576" i="5"/>
  <c r="K577" i="5"/>
  <c r="K674" i="5"/>
  <c r="K676" i="5"/>
  <c r="K704" i="5"/>
  <c r="F50" i="6"/>
  <c r="L78" i="6"/>
  <c r="L115" i="6"/>
  <c r="F196" i="6"/>
  <c r="L243" i="6"/>
  <c r="F283" i="6"/>
  <c r="L298" i="6"/>
  <c r="L329" i="6"/>
  <c r="L334" i="6"/>
  <c r="L367" i="6"/>
  <c r="L401" i="6"/>
  <c r="A13" i="6"/>
  <c r="A12" i="6"/>
  <c r="J168" i="5" s="1"/>
  <c r="K168" i="5" s="1"/>
  <c r="J228" i="5"/>
  <c r="K228" i="5" s="1"/>
  <c r="J7" i="5"/>
  <c r="J12" i="5"/>
  <c r="J31" i="5"/>
  <c r="K31" i="5" s="1"/>
  <c r="J33" i="5"/>
  <c r="K33" i="5" s="1"/>
  <c r="J38" i="5"/>
  <c r="J627" i="5" l="1"/>
  <c r="J622" i="5"/>
  <c r="J596" i="5"/>
  <c r="J590" i="5"/>
  <c r="J588" i="5"/>
  <c r="J586" i="5"/>
  <c r="J566" i="5"/>
  <c r="J558" i="5"/>
  <c r="J550" i="5"/>
  <c r="J542" i="5"/>
  <c r="J534" i="5"/>
  <c r="J526" i="5"/>
  <c r="J518" i="5"/>
  <c r="J510" i="5"/>
  <c r="J506" i="5"/>
  <c r="J502" i="5"/>
  <c r="J498" i="5"/>
  <c r="J490" i="5"/>
  <c r="J482" i="5"/>
  <c r="J726" i="5"/>
  <c r="J713" i="5"/>
  <c r="J711" i="5"/>
  <c r="J701" i="5"/>
  <c r="J697" i="5"/>
  <c r="J687" i="5"/>
  <c r="J690" i="5"/>
  <c r="J686" i="5"/>
  <c r="J682" i="5"/>
  <c r="J673" i="5"/>
  <c r="J669" i="5"/>
  <c r="J665" i="5"/>
  <c r="J661" i="5"/>
  <c r="J658" i="5"/>
  <c r="J652" i="5"/>
  <c r="J653" i="5"/>
  <c r="J645" i="5"/>
  <c r="J641" i="5"/>
  <c r="K641" i="5" s="1"/>
  <c r="J628" i="5"/>
  <c r="J634" i="5"/>
  <c r="J631" i="5"/>
  <c r="J619" i="5"/>
  <c r="J624" i="5"/>
  <c r="J621" i="5"/>
  <c r="J614" i="5"/>
  <c r="J609" i="5"/>
  <c r="J606" i="5"/>
  <c r="J597" i="5"/>
  <c r="J600" i="5"/>
  <c r="J598" i="5"/>
  <c r="J594" i="5"/>
  <c r="J585" i="5"/>
  <c r="J581" i="5"/>
  <c r="J573" i="5"/>
  <c r="J569" i="5"/>
  <c r="J565" i="5"/>
  <c r="J561" i="5"/>
  <c r="J557" i="5"/>
  <c r="J553" i="5"/>
  <c r="J549" i="5"/>
  <c r="J545" i="5"/>
  <c r="J541" i="5"/>
  <c r="J537" i="5"/>
  <c r="J533" i="5"/>
  <c r="J529" i="5"/>
  <c r="J525" i="5"/>
  <c r="J521" i="5"/>
  <c r="J517" i="5"/>
  <c r="J513" i="5"/>
  <c r="J509" i="5"/>
  <c r="J505" i="5"/>
  <c r="J501" i="5"/>
  <c r="J497" i="5"/>
  <c r="J493" i="5"/>
  <c r="J489" i="5"/>
  <c r="J485" i="5"/>
  <c r="J481" i="5"/>
  <c r="J477" i="5"/>
  <c r="J625" i="5"/>
  <c r="J615" i="5"/>
  <c r="J611" i="5"/>
  <c r="J604" i="5"/>
  <c r="J601" i="5"/>
  <c r="J582" i="5"/>
  <c r="J574" i="5"/>
  <c r="J570" i="5"/>
  <c r="J562" i="5"/>
  <c r="J554" i="5"/>
  <c r="J546" i="5"/>
  <c r="J538" i="5"/>
  <c r="J530" i="5"/>
  <c r="J522" i="5"/>
  <c r="J514" i="5"/>
  <c r="J494" i="5"/>
  <c r="J486" i="5"/>
  <c r="J478" i="5"/>
  <c r="J734" i="5"/>
  <c r="J729" i="5"/>
  <c r="J728" i="5"/>
  <c r="J724" i="5"/>
  <c r="J717" i="5"/>
  <c r="J712" i="5"/>
  <c r="J708" i="5"/>
  <c r="J700" i="5"/>
  <c r="J696" i="5"/>
  <c r="J693" i="5"/>
  <c r="J685" i="5"/>
  <c r="J684" i="5"/>
  <c r="J680" i="5"/>
  <c r="J672" i="5"/>
  <c r="J668" i="5"/>
  <c r="J664" i="5"/>
  <c r="J660" i="5"/>
  <c r="J650" i="5"/>
  <c r="J656" i="5"/>
  <c r="J651" i="5"/>
  <c r="J640" i="5"/>
  <c r="J637" i="5"/>
  <c r="J633" i="5"/>
  <c r="J630" i="5"/>
  <c r="J616" i="5"/>
  <c r="J623" i="5"/>
  <c r="J620" i="5"/>
  <c r="J613" i="5"/>
  <c r="J608" i="5"/>
  <c r="J595" i="5"/>
  <c r="J603" i="5"/>
  <c r="J599" i="5"/>
  <c r="J592" i="5"/>
  <c r="J591" i="5"/>
  <c r="J584" i="5"/>
  <c r="J580" i="5"/>
  <c r="J572" i="5"/>
  <c r="J568" i="5"/>
  <c r="J564" i="5"/>
  <c r="J560" i="5"/>
  <c r="J556" i="5"/>
  <c r="J552" i="5"/>
  <c r="J548" i="5"/>
  <c r="J544" i="5"/>
  <c r="J540" i="5"/>
  <c r="J536" i="5"/>
  <c r="J532" i="5"/>
  <c r="J528" i="5"/>
  <c r="J524" i="5"/>
  <c r="J520" i="5"/>
  <c r="J516" i="5"/>
  <c r="J512" i="5"/>
  <c r="J508" i="5"/>
  <c r="J504" i="5"/>
  <c r="J500" i="5"/>
  <c r="J496" i="5"/>
  <c r="J492" i="5"/>
  <c r="J488" i="5"/>
  <c r="J484" i="5"/>
  <c r="J480" i="5"/>
  <c r="J35" i="5"/>
  <c r="J24" i="5"/>
  <c r="J6" i="5"/>
  <c r="J72" i="5"/>
  <c r="J108" i="5"/>
  <c r="K108" i="5" s="1"/>
  <c r="J40" i="5"/>
  <c r="J32" i="5"/>
  <c r="K32" i="5" s="1"/>
  <c r="J10" i="5"/>
  <c r="J39" i="5"/>
  <c r="J36" i="5"/>
  <c r="J42" i="5"/>
  <c r="J37" i="5"/>
  <c r="J212" i="5"/>
  <c r="K212" i="5" s="1"/>
  <c r="J43" i="5"/>
  <c r="J107" i="5"/>
  <c r="K107" i="5" s="1"/>
  <c r="J29" i="5"/>
  <c r="J68" i="5"/>
  <c r="J229" i="5"/>
  <c r="K229" i="5" s="1"/>
  <c r="J211" i="5"/>
  <c r="K211" i="5" s="1"/>
  <c r="J167" i="5"/>
  <c r="K167" i="5" s="1"/>
  <c r="J66" i="5"/>
  <c r="J48" i="5"/>
  <c r="J169" i="5"/>
  <c r="K169" i="5" s="1"/>
  <c r="J177" i="5"/>
  <c r="J174" i="5"/>
  <c r="J133" i="5"/>
  <c r="J122" i="5"/>
  <c r="J178" i="5"/>
  <c r="J171" i="5"/>
  <c r="J132" i="5"/>
  <c r="J123" i="5"/>
  <c r="J176" i="5"/>
  <c r="J172" i="5"/>
  <c r="J125" i="5"/>
  <c r="J121" i="5"/>
  <c r="J196" i="5"/>
  <c r="J173" i="5"/>
  <c r="J135" i="5"/>
  <c r="J124" i="5"/>
  <c r="J65" i="5"/>
  <c r="J26" i="5"/>
  <c r="J179" i="5"/>
  <c r="J175" i="5"/>
  <c r="J71" i="5"/>
  <c r="J51" i="5"/>
  <c r="J181" i="5"/>
  <c r="J63" i="5"/>
  <c r="J180" i="5"/>
  <c r="J237" i="5"/>
  <c r="J231" i="5"/>
  <c r="J225" i="5"/>
  <c r="J215" i="5"/>
  <c r="J184" i="5"/>
  <c r="J182" i="5"/>
  <c r="J234" i="5"/>
  <c r="J220" i="5"/>
  <c r="J219" i="5"/>
  <c r="J191" i="5"/>
  <c r="J183" i="5"/>
  <c r="J142" i="5"/>
  <c r="J25" i="5"/>
  <c r="J233" i="5"/>
  <c r="J217" i="5"/>
  <c r="J216" i="5"/>
  <c r="J189" i="5"/>
  <c r="J163" i="5"/>
  <c r="J236" i="5"/>
  <c r="J232" i="5"/>
  <c r="J218" i="5"/>
  <c r="J214" i="5"/>
  <c r="J204" i="5"/>
  <c r="J185" i="5"/>
  <c r="J154" i="5"/>
  <c r="J30" i="5"/>
  <c r="J27" i="5"/>
  <c r="J23" i="5"/>
  <c r="J19" i="5"/>
  <c r="J16" i="5"/>
  <c r="J11" i="5"/>
  <c r="J235" i="5"/>
  <c r="J224" i="5"/>
  <c r="J209" i="5"/>
  <c r="J205" i="5"/>
  <c r="J201" i="5"/>
  <c r="J199" i="5"/>
  <c r="J194" i="5"/>
  <c r="J164" i="5"/>
  <c r="J160" i="5"/>
  <c r="J155" i="5"/>
  <c r="J140" i="5"/>
  <c r="J146" i="5"/>
  <c r="J130" i="5"/>
  <c r="J119" i="5"/>
  <c r="J117" i="5"/>
  <c r="J100" i="5"/>
  <c r="J82" i="5"/>
  <c r="J80" i="5"/>
  <c r="J73" i="5"/>
  <c r="J62" i="5"/>
  <c r="J59" i="5"/>
  <c r="J46" i="5"/>
  <c r="J157" i="5"/>
  <c r="J153" i="5"/>
  <c r="J55" i="5"/>
  <c r="J22" i="5"/>
  <c r="J18" i="5"/>
  <c r="J15" i="5"/>
  <c r="J9" i="5"/>
  <c r="J239" i="5"/>
  <c r="J223" i="5"/>
  <c r="J198" i="5"/>
  <c r="J193" i="5"/>
  <c r="J190" i="5"/>
  <c r="J186" i="5"/>
  <c r="J159" i="5"/>
  <c r="J149" i="5"/>
  <c r="J145" i="5"/>
  <c r="J141" i="5"/>
  <c r="J129" i="5"/>
  <c r="J116" i="5"/>
  <c r="J99" i="5"/>
  <c r="J93" i="5"/>
  <c r="J86" i="5"/>
  <c r="J78" i="5"/>
  <c r="J57" i="5"/>
  <c r="J21" i="5"/>
  <c r="J17" i="5"/>
  <c r="J14" i="5"/>
  <c r="J238" i="5"/>
  <c r="J227" i="5"/>
  <c r="J222" i="5"/>
  <c r="J208" i="5"/>
  <c r="J207" i="5"/>
  <c r="J203" i="5"/>
  <c r="J197" i="5"/>
  <c r="J192" i="5"/>
  <c r="J188" i="5"/>
  <c r="J166" i="5"/>
  <c r="J162" i="5"/>
  <c r="J158" i="5"/>
  <c r="J152" i="5"/>
  <c r="J148" i="5"/>
  <c r="J144" i="5"/>
  <c r="J139" i="5"/>
  <c r="J136" i="5"/>
  <c r="J118" i="5"/>
  <c r="J112" i="5"/>
  <c r="J104" i="5"/>
  <c r="J96" i="5"/>
  <c r="J85" i="5"/>
  <c r="J60" i="5"/>
  <c r="J28" i="5"/>
  <c r="J20" i="5"/>
  <c r="J13" i="5"/>
  <c r="J8" i="5"/>
  <c r="J226" i="5"/>
  <c r="J221" i="5"/>
  <c r="J210" i="5"/>
  <c r="J206" i="5"/>
  <c r="J202" i="5"/>
  <c r="J200" i="5"/>
  <c r="J195" i="5"/>
  <c r="J187" i="5"/>
  <c r="J165" i="5"/>
  <c r="J161" i="5"/>
  <c r="J156" i="5"/>
  <c r="J151" i="5"/>
  <c r="J137" i="5"/>
  <c r="J131" i="5"/>
  <c r="J111" i="5"/>
  <c r="J103" i="5"/>
  <c r="J95" i="5"/>
  <c r="J89" i="5"/>
  <c r="J83" i="5"/>
  <c r="J75" i="5"/>
  <c r="J44" i="5"/>
  <c r="J53" i="5"/>
  <c r="J127" i="5"/>
  <c r="J113" i="5"/>
  <c r="J106" i="5"/>
  <c r="J102" i="5"/>
  <c r="J98" i="5"/>
  <c r="J90" i="5"/>
  <c r="J92" i="5"/>
  <c r="J88" i="5"/>
  <c r="J79" i="5"/>
  <c r="J70" i="5"/>
  <c r="J77" i="5"/>
  <c r="J74" i="5"/>
  <c r="J69" i="5"/>
  <c r="J52" i="5"/>
  <c r="J54" i="5"/>
  <c r="J49" i="5"/>
  <c r="J50" i="5"/>
  <c r="J45" i="5"/>
  <c r="J41" i="5"/>
  <c r="J150" i="5"/>
  <c r="J147" i="5"/>
  <c r="J143" i="5"/>
  <c r="J134" i="5"/>
  <c r="J138" i="5"/>
  <c r="J126" i="5"/>
  <c r="J128" i="5"/>
  <c r="J120" i="5"/>
  <c r="J115" i="5"/>
  <c r="J114" i="5"/>
  <c r="J109" i="5"/>
  <c r="K109" i="5" s="1"/>
  <c r="J105" i="5"/>
  <c r="J101" i="5"/>
  <c r="J97" i="5"/>
  <c r="J94" i="5"/>
  <c r="J91" i="5"/>
  <c r="J87" i="5"/>
  <c r="J84" i="5"/>
  <c r="J81" i="5"/>
  <c r="J76" i="5"/>
  <c r="J64" i="5"/>
  <c r="J67" i="5"/>
  <c r="J56" i="5"/>
  <c r="J61" i="5"/>
  <c r="J47" i="5"/>
  <c r="J58" i="5"/>
  <c r="J791" i="5"/>
  <c r="J472" i="5"/>
  <c r="K472" i="5" s="1"/>
  <c r="J364" i="5"/>
  <c r="K364" i="5" s="1"/>
  <c r="J300" i="5"/>
  <c r="K300" i="5" s="1"/>
  <c r="J272" i="5"/>
  <c r="K272" i="5" s="1"/>
  <c r="J260" i="5"/>
  <c r="K260" i="5" s="1"/>
  <c r="J471" i="5"/>
  <c r="K471" i="5" s="1"/>
  <c r="J363" i="5"/>
  <c r="K363" i="5" s="1"/>
  <c r="J299" i="5"/>
  <c r="K299" i="5" s="1"/>
  <c r="J271" i="5"/>
  <c r="K271" i="5" s="1"/>
  <c r="J259" i="5"/>
  <c r="K259" i="5" s="1"/>
  <c r="J455" i="5"/>
  <c r="J470" i="5"/>
  <c r="K470" i="5" s="1"/>
  <c r="J362" i="5"/>
  <c r="K362" i="5" s="1"/>
  <c r="J5" i="5"/>
  <c r="J273" i="5"/>
  <c r="K273" i="5" s="1"/>
  <c r="J261" i="5"/>
  <c r="K261" i="5" s="1"/>
  <c r="J790" i="5"/>
  <c r="J785" i="5"/>
  <c r="J730" i="5"/>
  <c r="J423" i="5"/>
  <c r="J786" i="5"/>
  <c r="J774" i="5"/>
  <c r="J741" i="5"/>
  <c r="J439" i="5"/>
  <c r="J753" i="5"/>
  <c r="J789" i="5"/>
  <c r="J782" i="5"/>
  <c r="J750" i="5"/>
  <c r="J754" i="5"/>
  <c r="J475" i="5"/>
  <c r="J411" i="5"/>
  <c r="J761" i="5"/>
  <c r="J757" i="5"/>
  <c r="J390" i="5"/>
  <c r="J787" i="5"/>
  <c r="J778" i="5"/>
  <c r="J765" i="5"/>
  <c r="J751" i="5"/>
  <c r="J781" i="5"/>
  <c r="J777" i="5"/>
  <c r="J773" i="5"/>
  <c r="J770" i="5"/>
  <c r="J749" i="5"/>
  <c r="J764" i="5"/>
  <c r="J760" i="5"/>
  <c r="J756" i="5"/>
  <c r="J739" i="5"/>
  <c r="J748" i="5"/>
  <c r="J740" i="5"/>
  <c r="J736" i="5"/>
  <c r="J467" i="5"/>
  <c r="J451" i="5"/>
  <c r="J435" i="5"/>
  <c r="J409" i="5"/>
  <c r="J241" i="5"/>
  <c r="J250" i="5"/>
  <c r="J254" i="5"/>
  <c r="J256" i="5"/>
  <c r="J263" i="5"/>
  <c r="J269" i="5"/>
  <c r="J276" i="5"/>
  <c r="J279" i="5"/>
  <c r="J283" i="5"/>
  <c r="J287" i="5"/>
  <c r="J291" i="5"/>
  <c r="J295" i="5"/>
  <c r="J303" i="5"/>
  <c r="J311" i="5"/>
  <c r="J306" i="5"/>
  <c r="J316" i="5"/>
  <c r="J317" i="5"/>
  <c r="J326" i="5"/>
  <c r="J320" i="5"/>
  <c r="J322" i="5"/>
  <c r="J336" i="5"/>
  <c r="J328" i="5"/>
  <c r="J343" i="5"/>
  <c r="J347" i="5"/>
  <c r="J351" i="5"/>
  <c r="J355" i="5"/>
  <c r="J359" i="5"/>
  <c r="J367" i="5"/>
  <c r="J371" i="5"/>
  <c r="J376" i="5"/>
  <c r="J377" i="5"/>
  <c r="J379" i="5"/>
  <c r="J384" i="5"/>
  <c r="J389" i="5"/>
  <c r="J394" i="5"/>
  <c r="J406" i="5"/>
  <c r="J240" i="5"/>
  <c r="J246" i="5"/>
  <c r="J251" i="5"/>
  <c r="J244" i="5"/>
  <c r="J257" i="5"/>
  <c r="J264" i="5"/>
  <c r="J267" i="5"/>
  <c r="J275" i="5"/>
  <c r="J280" i="5"/>
  <c r="J284" i="5"/>
  <c r="J288" i="5"/>
  <c r="J292" i="5"/>
  <c r="J296" i="5"/>
  <c r="J305" i="5"/>
  <c r="J313" i="5"/>
  <c r="J307" i="5"/>
  <c r="J308" i="5"/>
  <c r="J323" i="5"/>
  <c r="J327" i="5"/>
  <c r="J330" i="5"/>
  <c r="J333" i="5"/>
  <c r="J337" i="5"/>
  <c r="J340" i="5"/>
  <c r="J344" i="5"/>
  <c r="J348" i="5"/>
  <c r="J352" i="5"/>
  <c r="J356" i="5"/>
  <c r="J360" i="5"/>
  <c r="J368" i="5"/>
  <c r="J374" i="5"/>
  <c r="J373" i="5"/>
  <c r="J378" i="5"/>
  <c r="J395" i="5"/>
  <c r="J398" i="5"/>
  <c r="J382" i="5"/>
  <c r="J403" i="5"/>
  <c r="J399" i="5"/>
  <c r="J410" i="5"/>
  <c r="J413" i="5"/>
  <c r="J417" i="5"/>
  <c r="J242" i="5"/>
  <c r="J245" i="5"/>
  <c r="J252" i="5"/>
  <c r="J247" i="5"/>
  <c r="J248" i="5"/>
  <c r="J265" i="5"/>
  <c r="J270" i="5"/>
  <c r="J277" i="5"/>
  <c r="J281" i="5"/>
  <c r="J285" i="5"/>
  <c r="J289" i="5"/>
  <c r="J293" i="5"/>
  <c r="J297" i="5"/>
  <c r="J304" i="5"/>
  <c r="J314" i="5"/>
  <c r="J312" i="5"/>
  <c r="J319" i="5"/>
  <c r="J324" i="5"/>
  <c r="J318" i="5"/>
  <c r="J331" i="5"/>
  <c r="J334" i="5"/>
  <c r="J338" i="5"/>
  <c r="J341" i="5"/>
  <c r="J345" i="5"/>
  <c r="J349" i="5"/>
  <c r="J353" i="5"/>
  <c r="J357" i="5"/>
  <c r="J361" i="5"/>
  <c r="J370" i="5"/>
  <c r="J381" i="5"/>
  <c r="J387" i="5"/>
  <c r="J391" i="5"/>
  <c r="J380" i="5"/>
  <c r="J392" i="5"/>
  <c r="J383" i="5"/>
  <c r="J402" i="5"/>
  <c r="J393" i="5"/>
  <c r="J243" i="5"/>
  <c r="J249" i="5"/>
  <c r="J253" i="5"/>
  <c r="J255" i="5"/>
  <c r="J258" i="5"/>
  <c r="J266" i="5"/>
  <c r="J268" i="5"/>
  <c r="J278" i="5"/>
  <c r="J282" i="5"/>
  <c r="J286" i="5"/>
  <c r="J290" i="5"/>
  <c r="J294" i="5"/>
  <c r="J298" i="5"/>
  <c r="J302" i="5"/>
  <c r="J310" i="5"/>
  <c r="J315" i="5"/>
  <c r="J309" i="5"/>
  <c r="J321" i="5"/>
  <c r="J325" i="5"/>
  <c r="J329" i="5"/>
  <c r="J332" i="5"/>
  <c r="J335" i="5"/>
  <c r="J339" i="5"/>
  <c r="J342" i="5"/>
  <c r="J346" i="5"/>
  <c r="J350" i="5"/>
  <c r="J354" i="5"/>
  <c r="J358" i="5"/>
  <c r="J366" i="5"/>
  <c r="J385" i="5"/>
  <c r="J404" i="5"/>
  <c r="J397" i="5"/>
  <c r="J408" i="5"/>
  <c r="J401" i="5"/>
  <c r="J407" i="5"/>
  <c r="J424" i="5"/>
  <c r="J428" i="5"/>
  <c r="J432" i="5"/>
  <c r="J436" i="5"/>
  <c r="J440" i="5"/>
  <c r="J444" i="5"/>
  <c r="J448" i="5"/>
  <c r="J452" i="5"/>
  <c r="J456" i="5"/>
  <c r="J460" i="5"/>
  <c r="J464" i="5"/>
  <c r="J468" i="5"/>
  <c r="J369" i="5"/>
  <c r="J386" i="5"/>
  <c r="J396" i="5"/>
  <c r="J412" i="5"/>
  <c r="J418" i="5"/>
  <c r="J416" i="5"/>
  <c r="J421" i="5"/>
  <c r="J425" i="5"/>
  <c r="J429" i="5"/>
  <c r="J433" i="5"/>
  <c r="J437" i="5"/>
  <c r="J441" i="5"/>
  <c r="J445" i="5"/>
  <c r="J449" i="5"/>
  <c r="J453" i="5"/>
  <c r="J457" i="5"/>
  <c r="J461" i="5"/>
  <c r="J465" i="5"/>
  <c r="J469" i="5"/>
  <c r="J372" i="5"/>
  <c r="J388" i="5"/>
  <c r="J400" i="5"/>
  <c r="J414" i="5"/>
  <c r="J405" i="5"/>
  <c r="J420" i="5"/>
  <c r="J422" i="5"/>
  <c r="J426" i="5"/>
  <c r="J430" i="5"/>
  <c r="J434" i="5"/>
  <c r="J438" i="5"/>
  <c r="J442" i="5"/>
  <c r="J446" i="5"/>
  <c r="J450" i="5"/>
  <c r="J454" i="5"/>
  <c r="J458" i="5"/>
  <c r="J462" i="5"/>
  <c r="J466" i="5"/>
  <c r="J474" i="5"/>
  <c r="J732" i="5"/>
  <c r="J744" i="5"/>
  <c r="J735" i="5"/>
  <c r="J738" i="5"/>
  <c r="J743" i="5"/>
  <c r="J758" i="5"/>
  <c r="J788" i="5"/>
  <c r="J784" i="5"/>
  <c r="J780" i="5"/>
  <c r="J776" i="5"/>
  <c r="J772" i="5"/>
  <c r="J769" i="5"/>
  <c r="J767" i="5"/>
  <c r="J763" i="5"/>
  <c r="J759" i="5"/>
  <c r="J742" i="5"/>
  <c r="J752" i="5"/>
  <c r="J747" i="5"/>
  <c r="J733" i="5"/>
  <c r="J463" i="5"/>
  <c r="J447" i="5"/>
  <c r="J431" i="5"/>
  <c r="J419" i="5"/>
  <c r="J375" i="5"/>
  <c r="J783" i="5"/>
  <c r="J779" i="5"/>
  <c r="J775" i="5"/>
  <c r="J771" i="5"/>
  <c r="J768" i="5"/>
  <c r="J766" i="5"/>
  <c r="J762" i="5"/>
  <c r="J745" i="5"/>
  <c r="J755" i="5"/>
  <c r="J737" i="5"/>
  <c r="J746" i="5"/>
  <c r="J731" i="5"/>
  <c r="J459" i="5"/>
  <c r="J443" i="5"/>
  <c r="J427" i="5"/>
  <c r="J415" i="5"/>
  <c r="F28" i="5"/>
  <c r="G28" i="5"/>
  <c r="I28" i="5"/>
  <c r="F24" i="5"/>
  <c r="G24" i="5"/>
  <c r="I24" i="5"/>
  <c r="F30" i="5"/>
  <c r="G30" i="5"/>
  <c r="I30" i="5"/>
  <c r="F12" i="5"/>
  <c r="G12" i="5"/>
  <c r="I12" i="5"/>
  <c r="F16" i="5"/>
  <c r="G16" i="5"/>
  <c r="I16" i="5"/>
  <c r="F10" i="5"/>
  <c r="G10" i="5"/>
  <c r="I10" i="5"/>
  <c r="F17" i="5"/>
  <c r="G17" i="5"/>
  <c r="I17" i="5"/>
  <c r="F99" i="5"/>
  <c r="G99" i="5"/>
  <c r="I99" i="5"/>
  <c r="F100" i="5"/>
  <c r="G100" i="5"/>
  <c r="I100" i="5"/>
  <c r="F87" i="5"/>
  <c r="G87" i="5"/>
  <c r="I87" i="5"/>
  <c r="F79" i="5"/>
  <c r="G79" i="5"/>
  <c r="I79" i="5"/>
  <c r="F66" i="5"/>
  <c r="G66" i="5"/>
  <c r="I66" i="5"/>
  <c r="F158" i="5"/>
  <c r="G158" i="5"/>
  <c r="I158" i="5"/>
  <c r="F150" i="5"/>
  <c r="G150" i="5"/>
  <c r="I150" i="5"/>
  <c r="F148" i="5"/>
  <c r="G148" i="5"/>
  <c r="I148" i="5"/>
  <c r="F146" i="5"/>
  <c r="G146" i="5"/>
  <c r="I146" i="5"/>
  <c r="F208" i="5"/>
  <c r="G208" i="5"/>
  <c r="I208" i="5"/>
  <c r="F225" i="5"/>
  <c r="G225" i="5"/>
  <c r="I225" i="5"/>
  <c r="F255" i="5"/>
  <c r="G255" i="5"/>
  <c r="I255" i="5"/>
  <c r="F247" i="5"/>
  <c r="G247" i="5"/>
  <c r="I247" i="5"/>
  <c r="F268" i="5"/>
  <c r="G268" i="5"/>
  <c r="I268" i="5"/>
  <c r="F327" i="5"/>
  <c r="G327" i="5"/>
  <c r="I327" i="5"/>
  <c r="F359" i="5"/>
  <c r="G359" i="5"/>
  <c r="I359" i="5"/>
  <c r="F360" i="5"/>
  <c r="G360" i="5"/>
  <c r="I360" i="5"/>
  <c r="F361" i="5"/>
  <c r="G361" i="5"/>
  <c r="I361" i="5"/>
  <c r="F352" i="5"/>
  <c r="G352" i="5"/>
  <c r="I352" i="5"/>
  <c r="F346" i="5"/>
  <c r="G346" i="5"/>
  <c r="I346" i="5"/>
  <c r="F338" i="5"/>
  <c r="G338" i="5"/>
  <c r="I338" i="5"/>
  <c r="F341" i="5"/>
  <c r="G341" i="5"/>
  <c r="I341" i="5"/>
  <c r="F344" i="5"/>
  <c r="G344" i="5"/>
  <c r="I344" i="5"/>
  <c r="F333" i="5"/>
  <c r="G333" i="5"/>
  <c r="I333" i="5"/>
  <c r="F329" i="5"/>
  <c r="G329" i="5"/>
  <c r="I329" i="5"/>
  <c r="F460" i="5"/>
  <c r="G460" i="5"/>
  <c r="I460" i="5"/>
  <c r="F438" i="5"/>
  <c r="G438" i="5"/>
  <c r="I438" i="5"/>
  <c r="F435" i="5"/>
  <c r="G435" i="5"/>
  <c r="I435" i="5"/>
  <c r="F433" i="5"/>
  <c r="G433" i="5"/>
  <c r="I433" i="5"/>
  <c r="F425" i="5"/>
  <c r="G425" i="5"/>
  <c r="I425" i="5"/>
  <c r="F420" i="5"/>
  <c r="G420" i="5"/>
  <c r="I420" i="5"/>
  <c r="F575" i="5"/>
  <c r="G575" i="5"/>
  <c r="I575" i="5"/>
  <c r="F567" i="5"/>
  <c r="G567" i="5"/>
  <c r="I567" i="5"/>
  <c r="F551" i="5"/>
  <c r="G551" i="5"/>
  <c r="I551" i="5"/>
  <c r="F546" i="5"/>
  <c r="G546" i="5"/>
  <c r="I546" i="5"/>
  <c r="F530" i="5"/>
  <c r="G530" i="5"/>
  <c r="I530" i="5"/>
  <c r="F627" i="5"/>
  <c r="G627" i="5"/>
  <c r="I627" i="5"/>
  <c r="F629" i="5"/>
  <c r="G629" i="5"/>
  <c r="I629" i="5"/>
  <c r="F621" i="5"/>
  <c r="G621" i="5"/>
  <c r="I621" i="5"/>
  <c r="F702" i="5"/>
  <c r="G702" i="5"/>
  <c r="I702" i="5"/>
  <c r="F696" i="5"/>
  <c r="G696" i="5"/>
  <c r="I696" i="5"/>
  <c r="F765" i="5"/>
  <c r="G765" i="5"/>
  <c r="I765" i="5"/>
  <c r="F749" i="5"/>
  <c r="G749" i="5"/>
  <c r="I749" i="5"/>
  <c r="F750" i="5"/>
  <c r="G750" i="5"/>
  <c r="I750" i="5"/>
  <c r="F249" i="5"/>
  <c r="G249" i="5"/>
  <c r="I249" i="5"/>
  <c r="F250" i="5"/>
  <c r="G250" i="5"/>
  <c r="I250" i="5"/>
  <c r="F258" i="5"/>
  <c r="G258" i="5"/>
  <c r="I258" i="5"/>
  <c r="F421" i="5"/>
  <c r="G421" i="5"/>
  <c r="I421" i="5"/>
  <c r="F206" i="5"/>
  <c r="G206" i="5"/>
  <c r="I206" i="5"/>
  <c r="F723" i="5"/>
  <c r="I723" i="5"/>
  <c r="F722" i="5"/>
  <c r="I722" i="5"/>
  <c r="F724" i="5"/>
  <c r="I724" i="5"/>
  <c r="F726" i="5"/>
  <c r="I726" i="5"/>
  <c r="F725" i="5"/>
  <c r="I725" i="5"/>
  <c r="F727" i="5"/>
  <c r="I727" i="5"/>
  <c r="F728" i="5"/>
  <c r="I728" i="5"/>
  <c r="F734" i="5"/>
  <c r="I734" i="5"/>
  <c r="F736" i="5"/>
  <c r="I736" i="5"/>
  <c r="F730" i="5"/>
  <c r="I730" i="5"/>
  <c r="F731" i="5"/>
  <c r="I731" i="5"/>
  <c r="F732" i="5"/>
  <c r="I732" i="5"/>
  <c r="F733" i="5"/>
  <c r="I733" i="5"/>
  <c r="F740" i="5"/>
  <c r="I740" i="5"/>
  <c r="F741" i="5"/>
  <c r="I741" i="5"/>
  <c r="F744" i="5"/>
  <c r="I744" i="5"/>
  <c r="F746" i="5"/>
  <c r="I746" i="5"/>
  <c r="F747" i="5"/>
  <c r="I747" i="5"/>
  <c r="F748" i="5"/>
  <c r="I748" i="5"/>
  <c r="F735" i="5"/>
  <c r="I735" i="5"/>
  <c r="F751" i="5"/>
  <c r="I751" i="5"/>
  <c r="F737" i="5"/>
  <c r="I737" i="5"/>
  <c r="F738" i="5"/>
  <c r="I738" i="5"/>
  <c r="F739" i="5"/>
  <c r="I739" i="5"/>
  <c r="F754" i="5"/>
  <c r="I754" i="5"/>
  <c r="F755" i="5"/>
  <c r="I755" i="5"/>
  <c r="F743" i="5"/>
  <c r="I743" i="5"/>
  <c r="F742" i="5"/>
  <c r="I742" i="5"/>
  <c r="F756" i="5"/>
  <c r="I756" i="5"/>
  <c r="F757" i="5"/>
  <c r="I757" i="5"/>
  <c r="F758" i="5"/>
  <c r="I758" i="5"/>
  <c r="F745" i="5"/>
  <c r="I745" i="5"/>
  <c r="F759" i="5"/>
  <c r="I759" i="5"/>
  <c r="F760" i="5"/>
  <c r="I760" i="5"/>
  <c r="F761" i="5"/>
  <c r="I761" i="5"/>
  <c r="F763" i="5"/>
  <c r="I763" i="5"/>
  <c r="F764" i="5"/>
  <c r="I764" i="5"/>
  <c r="F766" i="5"/>
  <c r="I766" i="5"/>
  <c r="F767" i="5"/>
  <c r="I767" i="5"/>
  <c r="F768" i="5"/>
  <c r="I768" i="5"/>
  <c r="F769" i="5"/>
  <c r="I769" i="5"/>
  <c r="F770" i="5"/>
  <c r="I770" i="5"/>
  <c r="F753" i="5"/>
  <c r="I753" i="5"/>
  <c r="F771" i="5"/>
  <c r="I771" i="5"/>
  <c r="F772" i="5"/>
  <c r="I772" i="5"/>
  <c r="F773" i="5"/>
  <c r="I773" i="5"/>
  <c r="F774" i="5"/>
  <c r="I774" i="5"/>
  <c r="F775" i="5"/>
  <c r="I775" i="5"/>
  <c r="F776" i="5"/>
  <c r="I776" i="5"/>
  <c r="F777" i="5"/>
  <c r="I777" i="5"/>
  <c r="F778" i="5"/>
  <c r="I778" i="5"/>
  <c r="F779" i="5"/>
  <c r="I779" i="5"/>
  <c r="F780" i="5"/>
  <c r="I780" i="5"/>
  <c r="F781" i="5"/>
  <c r="I781" i="5"/>
  <c r="F782" i="5"/>
  <c r="I782" i="5"/>
  <c r="F783" i="5"/>
  <c r="I783" i="5"/>
  <c r="F784" i="5"/>
  <c r="I784" i="5"/>
  <c r="F785" i="5"/>
  <c r="I785" i="5"/>
  <c r="F786" i="5"/>
  <c r="I786" i="5"/>
  <c r="F787" i="5"/>
  <c r="I787" i="5"/>
  <c r="F788" i="5"/>
  <c r="I788" i="5"/>
  <c r="F789" i="5"/>
  <c r="I789" i="5"/>
  <c r="F790" i="5"/>
  <c r="I790" i="5"/>
  <c r="F791" i="5"/>
  <c r="I791" i="5"/>
  <c r="F762" i="5"/>
  <c r="I762" i="5"/>
  <c r="F752" i="5"/>
  <c r="I752" i="5"/>
  <c r="I729" i="5"/>
  <c r="F729" i="5"/>
  <c r="F710" i="5"/>
  <c r="I710" i="5"/>
  <c r="F709" i="5"/>
  <c r="I709" i="5"/>
  <c r="F712" i="5"/>
  <c r="I712" i="5"/>
  <c r="F713" i="5"/>
  <c r="I713" i="5"/>
  <c r="F715" i="5"/>
  <c r="I715" i="5"/>
  <c r="F716" i="5"/>
  <c r="I716" i="5"/>
  <c r="F717" i="5"/>
  <c r="I717" i="5"/>
  <c r="F714" i="5"/>
  <c r="I714" i="5"/>
  <c r="F711" i="5"/>
  <c r="I711" i="5"/>
  <c r="F708" i="5"/>
  <c r="I708" i="5"/>
  <c r="F707" i="5"/>
  <c r="I707" i="5"/>
  <c r="I706" i="5"/>
  <c r="F706" i="5"/>
  <c r="F690" i="5"/>
  <c r="I690" i="5"/>
  <c r="F691" i="5"/>
  <c r="I691" i="5"/>
  <c r="F693" i="5"/>
  <c r="I693" i="5"/>
  <c r="F687" i="5"/>
  <c r="I687" i="5"/>
  <c r="F694" i="5"/>
  <c r="I694" i="5"/>
  <c r="F695" i="5"/>
  <c r="I695" i="5"/>
  <c r="F697" i="5"/>
  <c r="I697" i="5"/>
  <c r="F698" i="5"/>
  <c r="I698" i="5"/>
  <c r="F699" i="5"/>
  <c r="I699" i="5"/>
  <c r="F700" i="5"/>
  <c r="I700" i="5"/>
  <c r="F701" i="5"/>
  <c r="I701" i="5"/>
  <c r="F685" i="5"/>
  <c r="I685" i="5"/>
  <c r="F689" i="5"/>
  <c r="I689" i="5"/>
  <c r="F688" i="5"/>
  <c r="I688" i="5"/>
  <c r="F683" i="5"/>
  <c r="I683" i="5"/>
  <c r="F686" i="5"/>
  <c r="I686" i="5"/>
  <c r="F684" i="5"/>
  <c r="I684" i="5"/>
  <c r="F681" i="5"/>
  <c r="I681" i="5"/>
  <c r="F692" i="5"/>
  <c r="I692" i="5"/>
  <c r="F682" i="5"/>
  <c r="I682" i="5"/>
  <c r="F680" i="5"/>
  <c r="I680" i="5"/>
  <c r="F679" i="5"/>
  <c r="I679" i="5"/>
  <c r="I678" i="5"/>
  <c r="F678" i="5"/>
  <c r="F654" i="5"/>
  <c r="I654" i="5"/>
  <c r="F659" i="5"/>
  <c r="I659" i="5"/>
  <c r="F660" i="5"/>
  <c r="I660" i="5"/>
  <c r="F662" i="5"/>
  <c r="I662" i="5"/>
  <c r="F663" i="5"/>
  <c r="I663" i="5"/>
  <c r="F664" i="5"/>
  <c r="I664" i="5"/>
  <c r="F665" i="5"/>
  <c r="I665" i="5"/>
  <c r="F666" i="5"/>
  <c r="I666" i="5"/>
  <c r="F667" i="5"/>
  <c r="I667" i="5"/>
  <c r="F668" i="5"/>
  <c r="I668" i="5"/>
  <c r="F669" i="5"/>
  <c r="I669" i="5"/>
  <c r="F670" i="5"/>
  <c r="I670" i="5"/>
  <c r="F671" i="5"/>
  <c r="I671" i="5"/>
  <c r="F672" i="5"/>
  <c r="I672" i="5"/>
  <c r="F673" i="5"/>
  <c r="I673" i="5"/>
  <c r="F648" i="5"/>
  <c r="I648" i="5"/>
  <c r="F656" i="5"/>
  <c r="I656" i="5"/>
  <c r="F652" i="5"/>
  <c r="I652" i="5"/>
  <c r="F649" i="5"/>
  <c r="I649" i="5"/>
  <c r="F657" i="5"/>
  <c r="I657" i="5"/>
  <c r="F650" i="5"/>
  <c r="I650" i="5"/>
  <c r="F658" i="5"/>
  <c r="I658" i="5"/>
  <c r="F655" i="5"/>
  <c r="I655" i="5"/>
  <c r="F653" i="5"/>
  <c r="I653" i="5"/>
  <c r="F651" i="5"/>
  <c r="I651" i="5"/>
  <c r="F647" i="5"/>
  <c r="I647" i="5"/>
  <c r="F646" i="5"/>
  <c r="I646" i="5"/>
  <c r="F645" i="5"/>
  <c r="I645" i="5"/>
  <c r="F580" i="5"/>
  <c r="I580" i="5"/>
  <c r="I661" i="5"/>
  <c r="F661" i="5"/>
  <c r="F541" i="5"/>
  <c r="I541" i="5"/>
  <c r="F581" i="5"/>
  <c r="I581" i="5"/>
  <c r="F582" i="5"/>
  <c r="I582" i="5"/>
  <c r="F584" i="5"/>
  <c r="I584" i="5"/>
  <c r="F588" i="5"/>
  <c r="I588" i="5"/>
  <c r="F585" i="5"/>
  <c r="I585" i="5"/>
  <c r="F586" i="5"/>
  <c r="I586" i="5"/>
  <c r="F587" i="5"/>
  <c r="I587" i="5"/>
  <c r="F589" i="5"/>
  <c r="I589" i="5"/>
  <c r="F608" i="5"/>
  <c r="I608" i="5"/>
  <c r="F592" i="5"/>
  <c r="I592" i="5"/>
  <c r="F590" i="5"/>
  <c r="I590" i="5"/>
  <c r="F593" i="5"/>
  <c r="I593" i="5"/>
  <c r="F599" i="5"/>
  <c r="I599" i="5"/>
  <c r="F591" i="5"/>
  <c r="I591" i="5"/>
  <c r="F600" i="5"/>
  <c r="I600" i="5"/>
  <c r="F601" i="5"/>
  <c r="I601" i="5"/>
  <c r="F602" i="5"/>
  <c r="I602" i="5"/>
  <c r="F603" i="5"/>
  <c r="I603" i="5"/>
  <c r="F597" i="5"/>
  <c r="I597" i="5"/>
  <c r="F604" i="5"/>
  <c r="I604" i="5"/>
  <c r="F605" i="5"/>
  <c r="I605" i="5"/>
  <c r="F595" i="5"/>
  <c r="I595" i="5"/>
  <c r="F606" i="5"/>
  <c r="I606" i="5"/>
  <c r="F596" i="5"/>
  <c r="I596" i="5"/>
  <c r="F607" i="5"/>
  <c r="I607" i="5"/>
  <c r="F594" i="5"/>
  <c r="I594" i="5"/>
  <c r="F598" i="5"/>
  <c r="I598" i="5"/>
  <c r="F611" i="5"/>
  <c r="I611" i="5"/>
  <c r="F612" i="5"/>
  <c r="I612" i="5"/>
  <c r="F613" i="5"/>
  <c r="I613" i="5"/>
  <c r="F614" i="5"/>
  <c r="I614" i="5"/>
  <c r="F615" i="5"/>
  <c r="I615" i="5"/>
  <c r="F618" i="5"/>
  <c r="I618" i="5"/>
  <c r="F620" i="5"/>
  <c r="I620" i="5"/>
  <c r="F622" i="5"/>
  <c r="I622" i="5"/>
  <c r="F628" i="5"/>
  <c r="I628" i="5"/>
  <c r="F610" i="5"/>
  <c r="I610" i="5"/>
  <c r="F623" i="5"/>
  <c r="I623" i="5"/>
  <c r="F624" i="5"/>
  <c r="I624" i="5"/>
  <c r="F609" i="5"/>
  <c r="I609" i="5"/>
  <c r="F625" i="5"/>
  <c r="I625" i="5"/>
  <c r="F626" i="5"/>
  <c r="I626" i="5"/>
  <c r="F616" i="5"/>
  <c r="I616" i="5"/>
  <c r="F619" i="5"/>
  <c r="I619" i="5"/>
  <c r="F630" i="5"/>
  <c r="I630" i="5"/>
  <c r="F631" i="5"/>
  <c r="I631" i="5"/>
  <c r="F632" i="5"/>
  <c r="I632" i="5"/>
  <c r="F617" i="5"/>
  <c r="I617" i="5"/>
  <c r="F633" i="5"/>
  <c r="I633" i="5"/>
  <c r="F634" i="5"/>
  <c r="I634" i="5"/>
  <c r="F635" i="5"/>
  <c r="I635" i="5"/>
  <c r="F636" i="5"/>
  <c r="I636" i="5"/>
  <c r="F637" i="5"/>
  <c r="I637" i="5"/>
  <c r="F638" i="5"/>
  <c r="I638" i="5"/>
  <c r="F639" i="5"/>
  <c r="I639" i="5"/>
  <c r="F640" i="5"/>
  <c r="I640" i="5"/>
  <c r="I583" i="5"/>
  <c r="F583" i="5"/>
  <c r="F475" i="5"/>
  <c r="I475" i="5"/>
  <c r="F476" i="5"/>
  <c r="I476" i="5"/>
  <c r="F477" i="5"/>
  <c r="I477" i="5"/>
  <c r="F478" i="5"/>
  <c r="I478" i="5"/>
  <c r="F479" i="5"/>
  <c r="I479" i="5"/>
  <c r="F496" i="5"/>
  <c r="I496" i="5"/>
  <c r="F483" i="5"/>
  <c r="I483" i="5"/>
  <c r="F486" i="5"/>
  <c r="I486" i="5"/>
  <c r="F498" i="5"/>
  <c r="I498" i="5"/>
  <c r="F499" i="5"/>
  <c r="I499" i="5"/>
  <c r="F481" i="5"/>
  <c r="I481" i="5"/>
  <c r="F482" i="5"/>
  <c r="I482" i="5"/>
  <c r="F480" i="5"/>
  <c r="I480" i="5"/>
  <c r="F484" i="5"/>
  <c r="I484" i="5"/>
  <c r="F487" i="5"/>
  <c r="I487" i="5"/>
  <c r="F485" i="5"/>
  <c r="I485" i="5"/>
  <c r="F504" i="5"/>
  <c r="I504" i="5"/>
  <c r="F489" i="5"/>
  <c r="I489" i="5"/>
  <c r="F488" i="5"/>
  <c r="I488" i="5"/>
  <c r="F507" i="5"/>
  <c r="I507" i="5"/>
  <c r="F490" i="5"/>
  <c r="I490" i="5"/>
  <c r="F508" i="5"/>
  <c r="I508" i="5"/>
  <c r="F510" i="5"/>
  <c r="I510" i="5"/>
  <c r="F511" i="5"/>
  <c r="I511" i="5"/>
  <c r="F492" i="5"/>
  <c r="I492" i="5"/>
  <c r="F514" i="5"/>
  <c r="I514" i="5"/>
  <c r="F491" i="5"/>
  <c r="I491" i="5"/>
  <c r="F517" i="5"/>
  <c r="I517" i="5"/>
  <c r="F519" i="5"/>
  <c r="I519" i="5"/>
  <c r="F494" i="5"/>
  <c r="G494" i="5"/>
  <c r="I494" i="5"/>
  <c r="F495" i="5"/>
  <c r="G495" i="5"/>
  <c r="I495" i="5"/>
  <c r="F506" i="5"/>
  <c r="G506" i="5"/>
  <c r="I506" i="5"/>
  <c r="F520" i="5"/>
  <c r="G520" i="5"/>
  <c r="I520" i="5"/>
  <c r="F502" i="5"/>
  <c r="G502" i="5"/>
  <c r="I502" i="5"/>
  <c r="F500" i="5"/>
  <c r="G500" i="5"/>
  <c r="I500" i="5"/>
  <c r="F522" i="5"/>
  <c r="G522" i="5"/>
  <c r="I522" i="5"/>
  <c r="F493" i="5"/>
  <c r="G493" i="5"/>
  <c r="I493" i="5"/>
  <c r="F505" i="5"/>
  <c r="G505" i="5"/>
  <c r="I505" i="5"/>
  <c r="F523" i="5"/>
  <c r="G523" i="5"/>
  <c r="I523" i="5"/>
  <c r="F526" i="5"/>
  <c r="G526" i="5"/>
  <c r="I526" i="5"/>
  <c r="F527" i="5"/>
  <c r="G527" i="5"/>
  <c r="I527" i="5"/>
  <c r="F528" i="5"/>
  <c r="G528" i="5"/>
  <c r="I528" i="5"/>
  <c r="F529" i="5"/>
  <c r="G529" i="5"/>
  <c r="I529" i="5"/>
  <c r="F521" i="5"/>
  <c r="G521" i="5"/>
  <c r="I521" i="5"/>
  <c r="F501" i="5"/>
  <c r="G501" i="5"/>
  <c r="I501" i="5"/>
  <c r="F503" i="5"/>
  <c r="G503" i="5"/>
  <c r="I503" i="5"/>
  <c r="F497" i="5"/>
  <c r="G497" i="5"/>
  <c r="I497" i="5"/>
  <c r="F531" i="5"/>
  <c r="G531" i="5"/>
  <c r="I531" i="5"/>
  <c r="F512" i="5"/>
  <c r="G512" i="5"/>
  <c r="I512" i="5"/>
  <c r="F516" i="5"/>
  <c r="G516" i="5"/>
  <c r="I516" i="5"/>
  <c r="F532" i="5"/>
  <c r="G532" i="5"/>
  <c r="I532" i="5"/>
  <c r="F533" i="5"/>
  <c r="G533" i="5"/>
  <c r="I533" i="5"/>
  <c r="F534" i="5"/>
  <c r="G534" i="5"/>
  <c r="I534" i="5"/>
  <c r="F513" i="5"/>
  <c r="G513" i="5"/>
  <c r="I513" i="5"/>
  <c r="F515" i="5"/>
  <c r="G515" i="5"/>
  <c r="I515" i="5"/>
  <c r="F509" i="5"/>
  <c r="G509" i="5"/>
  <c r="I509" i="5"/>
  <c r="F536" i="5"/>
  <c r="G536" i="5"/>
  <c r="I536" i="5"/>
  <c r="F538" i="5"/>
  <c r="G538" i="5"/>
  <c r="I538" i="5"/>
  <c r="F518" i="5"/>
  <c r="G518" i="5"/>
  <c r="I518" i="5"/>
  <c r="F540" i="5"/>
  <c r="G540" i="5"/>
  <c r="I540" i="5"/>
  <c r="F542" i="5"/>
  <c r="G542" i="5"/>
  <c r="I542" i="5"/>
  <c r="F524" i="5"/>
  <c r="G524" i="5"/>
  <c r="I524" i="5"/>
  <c r="F525" i="5"/>
  <c r="G525" i="5"/>
  <c r="I525" i="5"/>
  <c r="F544" i="5"/>
  <c r="G544" i="5"/>
  <c r="I544" i="5"/>
  <c r="F545" i="5"/>
  <c r="G545" i="5"/>
  <c r="I545" i="5"/>
  <c r="F539" i="5"/>
  <c r="G539" i="5"/>
  <c r="I539" i="5"/>
  <c r="F547" i="5"/>
  <c r="G547" i="5"/>
  <c r="I547" i="5"/>
  <c r="F535" i="5"/>
  <c r="G535" i="5"/>
  <c r="I535" i="5"/>
  <c r="F548" i="5"/>
  <c r="G548" i="5"/>
  <c r="I548" i="5"/>
  <c r="F549" i="5"/>
  <c r="G549" i="5"/>
  <c r="I549" i="5"/>
  <c r="F550" i="5"/>
  <c r="G550" i="5"/>
  <c r="I550" i="5"/>
  <c r="F537" i="5"/>
  <c r="G537" i="5"/>
  <c r="I537" i="5"/>
  <c r="F552" i="5"/>
  <c r="G552" i="5"/>
  <c r="I552" i="5"/>
  <c r="F553" i="5"/>
  <c r="G553" i="5"/>
  <c r="I553" i="5"/>
  <c r="F554" i="5"/>
  <c r="G554" i="5"/>
  <c r="I554" i="5"/>
  <c r="F555" i="5"/>
  <c r="G555" i="5"/>
  <c r="I555" i="5"/>
  <c r="F556" i="5"/>
  <c r="G556" i="5"/>
  <c r="I556" i="5"/>
  <c r="F557" i="5"/>
  <c r="G557" i="5"/>
  <c r="I557" i="5"/>
  <c r="F558" i="5"/>
  <c r="G558" i="5"/>
  <c r="I558" i="5"/>
  <c r="F559" i="5"/>
  <c r="G559" i="5"/>
  <c r="I559" i="5"/>
  <c r="F560" i="5"/>
  <c r="G560" i="5"/>
  <c r="I560" i="5"/>
  <c r="F561" i="5"/>
  <c r="G561" i="5"/>
  <c r="I561" i="5"/>
  <c r="F562" i="5"/>
  <c r="G562" i="5"/>
  <c r="I562" i="5"/>
  <c r="F563" i="5"/>
  <c r="G563" i="5"/>
  <c r="I563" i="5"/>
  <c r="F564" i="5"/>
  <c r="G564" i="5"/>
  <c r="I564" i="5"/>
  <c r="F565" i="5"/>
  <c r="G565" i="5"/>
  <c r="I565" i="5"/>
  <c r="F543" i="5"/>
  <c r="G543" i="5"/>
  <c r="I543" i="5"/>
  <c r="F566" i="5"/>
  <c r="G566" i="5"/>
  <c r="I566" i="5"/>
  <c r="F568" i="5"/>
  <c r="G568" i="5"/>
  <c r="I568" i="5"/>
  <c r="F569" i="5"/>
  <c r="G569" i="5"/>
  <c r="I569" i="5"/>
  <c r="F570" i="5"/>
  <c r="G570" i="5"/>
  <c r="I570" i="5"/>
  <c r="F571" i="5"/>
  <c r="G571" i="5"/>
  <c r="I571" i="5"/>
  <c r="F572" i="5"/>
  <c r="G572" i="5"/>
  <c r="I572" i="5"/>
  <c r="F573" i="5"/>
  <c r="G573" i="5"/>
  <c r="I573" i="5"/>
  <c r="F574" i="5"/>
  <c r="G574" i="5"/>
  <c r="I574" i="5"/>
  <c r="I474" i="5"/>
  <c r="F474" i="5"/>
  <c r="F367" i="5"/>
  <c r="G367" i="5"/>
  <c r="I367" i="5"/>
  <c r="F368" i="5"/>
  <c r="G368" i="5"/>
  <c r="I368" i="5"/>
  <c r="F370" i="5"/>
  <c r="G370" i="5"/>
  <c r="I370" i="5"/>
  <c r="F369" i="5"/>
  <c r="G369" i="5"/>
  <c r="I369" i="5"/>
  <c r="F371" i="5"/>
  <c r="G371" i="5"/>
  <c r="I371" i="5"/>
  <c r="F374" i="5"/>
  <c r="G374" i="5"/>
  <c r="I374" i="5"/>
  <c r="F381" i="5"/>
  <c r="G381" i="5"/>
  <c r="I381" i="5"/>
  <c r="F372" i="5"/>
  <c r="G372" i="5"/>
  <c r="I372" i="5"/>
  <c r="F376" i="5"/>
  <c r="G376" i="5"/>
  <c r="I376" i="5"/>
  <c r="F373" i="5"/>
  <c r="G373" i="5"/>
  <c r="I373" i="5"/>
  <c r="F387" i="5"/>
  <c r="G387" i="5"/>
  <c r="I387" i="5"/>
  <c r="F375" i="5"/>
  <c r="G375" i="5"/>
  <c r="I375" i="5"/>
  <c r="F377" i="5"/>
  <c r="G377" i="5"/>
  <c r="I377" i="5"/>
  <c r="F378" i="5"/>
  <c r="G378" i="5"/>
  <c r="I378" i="5"/>
  <c r="F391" i="5"/>
  <c r="G391" i="5"/>
  <c r="I391" i="5"/>
  <c r="F385" i="5"/>
  <c r="G385" i="5"/>
  <c r="I385" i="5"/>
  <c r="F379" i="5"/>
  <c r="G379" i="5"/>
  <c r="I379" i="5"/>
  <c r="F395" i="5"/>
  <c r="G395" i="5"/>
  <c r="I395" i="5"/>
  <c r="F380" i="5"/>
  <c r="G380" i="5"/>
  <c r="I380" i="5"/>
  <c r="F386" i="5"/>
  <c r="G386" i="5"/>
  <c r="I386" i="5"/>
  <c r="F384" i="5"/>
  <c r="G384" i="5"/>
  <c r="I384" i="5"/>
  <c r="F398" i="5"/>
  <c r="G398" i="5"/>
  <c r="I398" i="5"/>
  <c r="F392" i="5"/>
  <c r="G392" i="5"/>
  <c r="I392" i="5"/>
  <c r="F388" i="5"/>
  <c r="G388" i="5"/>
  <c r="I388" i="5"/>
  <c r="F389" i="5"/>
  <c r="G389" i="5"/>
  <c r="I389" i="5"/>
  <c r="F382" i="5"/>
  <c r="G382" i="5"/>
  <c r="I382" i="5"/>
  <c r="F383" i="5"/>
  <c r="G383" i="5"/>
  <c r="I383" i="5"/>
  <c r="F390" i="5"/>
  <c r="G390" i="5"/>
  <c r="I390" i="5"/>
  <c r="F394" i="5"/>
  <c r="G394" i="5"/>
  <c r="I394" i="5"/>
  <c r="F403" i="5"/>
  <c r="G403" i="5"/>
  <c r="I403" i="5"/>
  <c r="F402" i="5"/>
  <c r="G402" i="5"/>
  <c r="I402" i="5"/>
  <c r="F404" i="5"/>
  <c r="G404" i="5"/>
  <c r="I404" i="5"/>
  <c r="F406" i="5"/>
  <c r="G406" i="5"/>
  <c r="I406" i="5"/>
  <c r="F399" i="5"/>
  <c r="G399" i="5"/>
  <c r="I399" i="5"/>
  <c r="F393" i="5"/>
  <c r="G393" i="5"/>
  <c r="I393" i="5"/>
  <c r="F396" i="5"/>
  <c r="G396" i="5"/>
  <c r="I396" i="5"/>
  <c r="F400" i="5"/>
  <c r="G400" i="5"/>
  <c r="I400" i="5"/>
  <c r="F410" i="5"/>
  <c r="G410" i="5"/>
  <c r="I410" i="5"/>
  <c r="F411" i="5"/>
  <c r="G411" i="5"/>
  <c r="I411" i="5"/>
  <c r="F397" i="5"/>
  <c r="G397" i="5"/>
  <c r="I397" i="5"/>
  <c r="F412" i="5"/>
  <c r="G412" i="5"/>
  <c r="I412" i="5"/>
  <c r="F413" i="5"/>
  <c r="G413" i="5"/>
  <c r="I413" i="5"/>
  <c r="F414" i="5"/>
  <c r="G414" i="5"/>
  <c r="I414" i="5"/>
  <c r="F415" i="5"/>
  <c r="G415" i="5"/>
  <c r="I415" i="5"/>
  <c r="F408" i="5"/>
  <c r="G408" i="5"/>
  <c r="I408" i="5"/>
  <c r="F417" i="5"/>
  <c r="G417" i="5"/>
  <c r="I417" i="5"/>
  <c r="F418" i="5"/>
  <c r="G418" i="5"/>
  <c r="I418" i="5"/>
  <c r="F405" i="5"/>
  <c r="G405" i="5"/>
  <c r="I405" i="5"/>
  <c r="F419" i="5"/>
  <c r="G419" i="5"/>
  <c r="I419" i="5"/>
  <c r="F401" i="5"/>
  <c r="G401" i="5"/>
  <c r="I401" i="5"/>
  <c r="F416" i="5"/>
  <c r="G416" i="5"/>
  <c r="I416" i="5"/>
  <c r="F409" i="5"/>
  <c r="G409" i="5"/>
  <c r="I409" i="5"/>
  <c r="F407" i="5"/>
  <c r="G407" i="5"/>
  <c r="I407" i="5"/>
  <c r="F422" i="5"/>
  <c r="G422" i="5"/>
  <c r="I422" i="5"/>
  <c r="F423" i="5"/>
  <c r="G423" i="5"/>
  <c r="I423" i="5"/>
  <c r="F424" i="5"/>
  <c r="G424" i="5"/>
  <c r="I424" i="5"/>
  <c r="F426" i="5"/>
  <c r="G426" i="5"/>
  <c r="I426" i="5"/>
  <c r="F427" i="5"/>
  <c r="G427" i="5"/>
  <c r="I427" i="5"/>
  <c r="F428" i="5"/>
  <c r="G428" i="5"/>
  <c r="I428" i="5"/>
  <c r="F429" i="5"/>
  <c r="G429" i="5"/>
  <c r="I429" i="5"/>
  <c r="F430" i="5"/>
  <c r="G430" i="5"/>
  <c r="I430" i="5"/>
  <c r="F431" i="5"/>
  <c r="G431" i="5"/>
  <c r="I431" i="5"/>
  <c r="F432" i="5"/>
  <c r="G432" i="5"/>
  <c r="I432" i="5"/>
  <c r="F434" i="5"/>
  <c r="G434" i="5"/>
  <c r="I434" i="5"/>
  <c r="F436" i="5"/>
  <c r="G436" i="5"/>
  <c r="I436" i="5"/>
  <c r="F437" i="5"/>
  <c r="G437" i="5"/>
  <c r="I437" i="5"/>
  <c r="F439" i="5"/>
  <c r="G439" i="5"/>
  <c r="I439" i="5"/>
  <c r="F440" i="5"/>
  <c r="G440" i="5"/>
  <c r="I440" i="5"/>
  <c r="F441" i="5"/>
  <c r="G441" i="5"/>
  <c r="I441" i="5"/>
  <c r="F442" i="5"/>
  <c r="G442" i="5"/>
  <c r="I442" i="5"/>
  <c r="F443" i="5"/>
  <c r="G443" i="5"/>
  <c r="I443" i="5"/>
  <c r="F444" i="5"/>
  <c r="G444" i="5"/>
  <c r="I444" i="5"/>
  <c r="F445" i="5"/>
  <c r="G445" i="5"/>
  <c r="I445" i="5"/>
  <c r="F446" i="5"/>
  <c r="G446" i="5"/>
  <c r="I446" i="5"/>
  <c r="F447" i="5"/>
  <c r="G447" i="5"/>
  <c r="I447" i="5"/>
  <c r="F448" i="5"/>
  <c r="G448" i="5"/>
  <c r="I448" i="5"/>
  <c r="F449" i="5"/>
  <c r="G449" i="5"/>
  <c r="I449" i="5"/>
  <c r="F450" i="5"/>
  <c r="G450" i="5"/>
  <c r="I450" i="5"/>
  <c r="F451" i="5"/>
  <c r="G451" i="5"/>
  <c r="I451" i="5"/>
  <c r="F452" i="5"/>
  <c r="G452" i="5"/>
  <c r="I452" i="5"/>
  <c r="F453" i="5"/>
  <c r="G453" i="5"/>
  <c r="I453" i="5"/>
  <c r="F454" i="5"/>
  <c r="G454" i="5"/>
  <c r="I454" i="5"/>
  <c r="F455" i="5"/>
  <c r="G455" i="5"/>
  <c r="I455" i="5"/>
  <c r="F456" i="5"/>
  <c r="G456" i="5"/>
  <c r="I456" i="5"/>
  <c r="F457" i="5"/>
  <c r="G457" i="5"/>
  <c r="I457" i="5"/>
  <c r="F458" i="5"/>
  <c r="G458" i="5"/>
  <c r="I458" i="5"/>
  <c r="F459" i="5"/>
  <c r="G459" i="5"/>
  <c r="I459" i="5"/>
  <c r="F461" i="5"/>
  <c r="G461" i="5"/>
  <c r="I461" i="5"/>
  <c r="F462" i="5"/>
  <c r="G462" i="5"/>
  <c r="I462" i="5"/>
  <c r="F463" i="5"/>
  <c r="G463" i="5"/>
  <c r="I463" i="5"/>
  <c r="F464" i="5"/>
  <c r="G464" i="5"/>
  <c r="I464" i="5"/>
  <c r="F465" i="5"/>
  <c r="G465" i="5"/>
  <c r="I465" i="5"/>
  <c r="F466" i="5"/>
  <c r="G466" i="5"/>
  <c r="I466" i="5"/>
  <c r="F467" i="5"/>
  <c r="G467" i="5"/>
  <c r="I467" i="5"/>
  <c r="F468" i="5"/>
  <c r="G468" i="5"/>
  <c r="I468" i="5"/>
  <c r="F469" i="5"/>
  <c r="G469" i="5"/>
  <c r="I469" i="5"/>
  <c r="I366" i="5"/>
  <c r="F366" i="5"/>
  <c r="F303" i="5"/>
  <c r="G303" i="5"/>
  <c r="I303" i="5"/>
  <c r="F305" i="5"/>
  <c r="G305" i="5"/>
  <c r="I305" i="5"/>
  <c r="F304" i="5"/>
  <c r="G304" i="5"/>
  <c r="I304" i="5"/>
  <c r="F310" i="5"/>
  <c r="G310" i="5"/>
  <c r="I310" i="5"/>
  <c r="F311" i="5"/>
  <c r="G311" i="5"/>
  <c r="I311" i="5"/>
  <c r="F313" i="5"/>
  <c r="G313" i="5"/>
  <c r="I313" i="5"/>
  <c r="F314" i="5"/>
  <c r="G314" i="5"/>
  <c r="I314" i="5"/>
  <c r="F315" i="5"/>
  <c r="G315" i="5"/>
  <c r="I315" i="5"/>
  <c r="F306" i="5"/>
  <c r="G306" i="5"/>
  <c r="I306" i="5"/>
  <c r="F307" i="5"/>
  <c r="G307" i="5"/>
  <c r="I307" i="5"/>
  <c r="F312" i="5"/>
  <c r="G312" i="5"/>
  <c r="I312" i="5"/>
  <c r="F309" i="5"/>
  <c r="G309" i="5"/>
  <c r="I309" i="5"/>
  <c r="F316" i="5"/>
  <c r="G316" i="5"/>
  <c r="I316" i="5"/>
  <c r="F308" i="5"/>
  <c r="G308" i="5"/>
  <c r="I308" i="5"/>
  <c r="F326" i="5"/>
  <c r="G326" i="5"/>
  <c r="I326" i="5"/>
  <c r="F319" i="5"/>
  <c r="G319" i="5"/>
  <c r="I319" i="5"/>
  <c r="F337" i="5"/>
  <c r="G337" i="5"/>
  <c r="I337" i="5"/>
  <c r="F335" i="5"/>
  <c r="G335" i="5"/>
  <c r="I335" i="5"/>
  <c r="F321" i="5"/>
  <c r="G321" i="5"/>
  <c r="I321" i="5"/>
  <c r="F317" i="5"/>
  <c r="G317" i="5"/>
  <c r="I317" i="5"/>
  <c r="F323" i="5"/>
  <c r="G323" i="5"/>
  <c r="I323" i="5"/>
  <c r="F324" i="5"/>
  <c r="G324" i="5"/>
  <c r="I324" i="5"/>
  <c r="F325" i="5"/>
  <c r="G325" i="5"/>
  <c r="I325" i="5"/>
  <c r="F318" i="5"/>
  <c r="G318" i="5"/>
  <c r="I318" i="5"/>
  <c r="F320" i="5"/>
  <c r="G320" i="5"/>
  <c r="I320" i="5"/>
  <c r="F330" i="5"/>
  <c r="G330" i="5"/>
  <c r="I330" i="5"/>
  <c r="F340" i="5"/>
  <c r="G340" i="5"/>
  <c r="I340" i="5"/>
  <c r="F331" i="5"/>
  <c r="G331" i="5"/>
  <c r="I331" i="5"/>
  <c r="F349" i="5"/>
  <c r="G349" i="5"/>
  <c r="I349" i="5"/>
  <c r="F332" i="5"/>
  <c r="G332" i="5"/>
  <c r="I332" i="5"/>
  <c r="F322" i="5"/>
  <c r="G322" i="5"/>
  <c r="I322" i="5"/>
  <c r="F334" i="5"/>
  <c r="G334" i="5"/>
  <c r="I334" i="5"/>
  <c r="F336" i="5"/>
  <c r="G336" i="5"/>
  <c r="I336" i="5"/>
  <c r="F353" i="5"/>
  <c r="G353" i="5"/>
  <c r="I353" i="5"/>
  <c r="F339" i="5"/>
  <c r="G339" i="5"/>
  <c r="I339" i="5"/>
  <c r="F328" i="5"/>
  <c r="G328" i="5"/>
  <c r="I328" i="5"/>
  <c r="F354" i="5"/>
  <c r="G354" i="5"/>
  <c r="I354" i="5"/>
  <c r="F342" i="5"/>
  <c r="G342" i="5"/>
  <c r="I342" i="5"/>
  <c r="F343" i="5"/>
  <c r="G343" i="5"/>
  <c r="I343" i="5"/>
  <c r="F345" i="5"/>
  <c r="G345" i="5"/>
  <c r="I345" i="5"/>
  <c r="F347" i="5"/>
  <c r="G347" i="5"/>
  <c r="I347" i="5"/>
  <c r="F348" i="5"/>
  <c r="G348" i="5"/>
  <c r="I348" i="5"/>
  <c r="F350" i="5"/>
  <c r="G350" i="5"/>
  <c r="I350" i="5"/>
  <c r="F351" i="5"/>
  <c r="G351" i="5"/>
  <c r="I351" i="5"/>
  <c r="F355" i="5"/>
  <c r="G355" i="5"/>
  <c r="I355" i="5"/>
  <c r="F356" i="5"/>
  <c r="G356" i="5"/>
  <c r="I356" i="5"/>
  <c r="F357" i="5"/>
  <c r="G357" i="5"/>
  <c r="I357" i="5"/>
  <c r="F358" i="5"/>
  <c r="G358" i="5"/>
  <c r="I358" i="5"/>
  <c r="I302" i="5"/>
  <c r="F302" i="5"/>
  <c r="F275" i="5"/>
  <c r="G275" i="5"/>
  <c r="I275" i="5"/>
  <c r="F277" i="5"/>
  <c r="G277" i="5"/>
  <c r="I277" i="5"/>
  <c r="F279" i="5"/>
  <c r="G279" i="5"/>
  <c r="I279" i="5"/>
  <c r="F280" i="5"/>
  <c r="G280" i="5"/>
  <c r="I280" i="5"/>
  <c r="F281" i="5"/>
  <c r="G281" i="5"/>
  <c r="I281" i="5"/>
  <c r="F278" i="5"/>
  <c r="G278" i="5"/>
  <c r="I278" i="5"/>
  <c r="F282" i="5"/>
  <c r="G282" i="5"/>
  <c r="I282" i="5"/>
  <c r="F283" i="5"/>
  <c r="G283" i="5"/>
  <c r="I283" i="5"/>
  <c r="F284" i="5"/>
  <c r="G284" i="5"/>
  <c r="I284" i="5"/>
  <c r="F285" i="5"/>
  <c r="G285" i="5"/>
  <c r="I285" i="5"/>
  <c r="F286" i="5"/>
  <c r="G286" i="5"/>
  <c r="I286" i="5"/>
  <c r="F287" i="5"/>
  <c r="G287" i="5"/>
  <c r="I287" i="5"/>
  <c r="F289" i="5"/>
  <c r="G289" i="5"/>
  <c r="I289" i="5"/>
  <c r="F290" i="5"/>
  <c r="G290" i="5"/>
  <c r="I290" i="5"/>
  <c r="F291" i="5"/>
  <c r="G291" i="5"/>
  <c r="I291" i="5"/>
  <c r="F292" i="5"/>
  <c r="G292" i="5"/>
  <c r="I292" i="5"/>
  <c r="F293" i="5"/>
  <c r="G293" i="5"/>
  <c r="I293" i="5"/>
  <c r="F294" i="5"/>
  <c r="G294" i="5"/>
  <c r="I294" i="5"/>
  <c r="F295" i="5"/>
  <c r="G295" i="5"/>
  <c r="I295" i="5"/>
  <c r="F296" i="5"/>
  <c r="G296" i="5"/>
  <c r="I296" i="5"/>
  <c r="F297" i="5"/>
  <c r="G297" i="5"/>
  <c r="I297" i="5"/>
  <c r="F298" i="5"/>
  <c r="G298" i="5"/>
  <c r="I298" i="5"/>
  <c r="F288" i="5"/>
  <c r="G288" i="5"/>
  <c r="I288" i="5"/>
  <c r="I276" i="5"/>
  <c r="G276" i="5"/>
  <c r="F276" i="5"/>
  <c r="F264" i="5"/>
  <c r="G264" i="5"/>
  <c r="I264" i="5"/>
  <c r="F266" i="5"/>
  <c r="G266" i="5"/>
  <c r="I266" i="5"/>
  <c r="F265" i="5"/>
  <c r="G265" i="5"/>
  <c r="I265" i="5"/>
  <c r="F269" i="5"/>
  <c r="G269" i="5"/>
  <c r="I269" i="5"/>
  <c r="F267" i="5"/>
  <c r="G267" i="5"/>
  <c r="I267" i="5"/>
  <c r="F270" i="5"/>
  <c r="G270" i="5"/>
  <c r="I270" i="5"/>
  <c r="I263" i="5"/>
  <c r="G263" i="5"/>
  <c r="F263" i="5"/>
  <c r="F231" i="5"/>
  <c r="G231" i="5"/>
  <c r="I231" i="5"/>
  <c r="F232" i="5"/>
  <c r="G232" i="5"/>
  <c r="I232" i="5"/>
  <c r="F233" i="5"/>
  <c r="G233" i="5"/>
  <c r="I233" i="5"/>
  <c r="F234" i="5"/>
  <c r="G234" i="5"/>
  <c r="I234" i="5"/>
  <c r="F237" i="5"/>
  <c r="G237" i="5"/>
  <c r="I237" i="5"/>
  <c r="F240" i="5"/>
  <c r="G240" i="5"/>
  <c r="I240" i="5"/>
  <c r="F235" i="5"/>
  <c r="G235" i="5"/>
  <c r="I235" i="5"/>
  <c r="F236" i="5"/>
  <c r="G236" i="5"/>
  <c r="I236" i="5"/>
  <c r="F246" i="5"/>
  <c r="G246" i="5"/>
  <c r="I246" i="5"/>
  <c r="F238" i="5"/>
  <c r="G238" i="5"/>
  <c r="I238" i="5"/>
  <c r="F239" i="5"/>
  <c r="G239" i="5"/>
  <c r="I239" i="5"/>
  <c r="F243" i="5"/>
  <c r="G243" i="5"/>
  <c r="I243" i="5"/>
  <c r="F241" i="5"/>
  <c r="G241" i="5"/>
  <c r="I241" i="5"/>
  <c r="F253" i="5"/>
  <c r="G253" i="5"/>
  <c r="I253" i="5"/>
  <c r="F245" i="5"/>
  <c r="G245" i="5"/>
  <c r="I245" i="5"/>
  <c r="F251" i="5"/>
  <c r="G251" i="5"/>
  <c r="I251" i="5"/>
  <c r="F252" i="5"/>
  <c r="G252" i="5"/>
  <c r="I252" i="5"/>
  <c r="F254" i="5"/>
  <c r="G254" i="5"/>
  <c r="I254" i="5"/>
  <c r="F244" i="5"/>
  <c r="G244" i="5"/>
  <c r="I244" i="5"/>
  <c r="F256" i="5"/>
  <c r="G256" i="5"/>
  <c r="I256" i="5"/>
  <c r="F257" i="5"/>
  <c r="G257" i="5"/>
  <c r="I257" i="5"/>
  <c r="F248" i="5"/>
  <c r="G248" i="5"/>
  <c r="I248" i="5"/>
  <c r="I242" i="5"/>
  <c r="F242" i="5"/>
  <c r="I227" i="5"/>
  <c r="F227" i="5"/>
  <c r="I226" i="5"/>
  <c r="F226" i="5"/>
  <c r="I224" i="5"/>
  <c r="G224" i="5"/>
  <c r="F224" i="5"/>
  <c r="I222" i="5"/>
  <c r="G222" i="5"/>
  <c r="F222" i="5"/>
  <c r="I221" i="5"/>
  <c r="G221" i="5"/>
  <c r="F221" i="5"/>
  <c r="I223" i="5"/>
  <c r="F223" i="5"/>
  <c r="I220" i="5"/>
  <c r="G220" i="5"/>
  <c r="F220" i="5"/>
  <c r="I217" i="5"/>
  <c r="G217" i="5"/>
  <c r="F217" i="5"/>
  <c r="I218" i="5"/>
  <c r="G218" i="5"/>
  <c r="F218" i="5"/>
  <c r="I215" i="5"/>
  <c r="F215" i="5"/>
  <c r="I219" i="5"/>
  <c r="G219" i="5"/>
  <c r="F219" i="5"/>
  <c r="I216" i="5"/>
  <c r="G216" i="5"/>
  <c r="F216" i="5"/>
  <c r="I214" i="5"/>
  <c r="G214" i="5"/>
  <c r="F214" i="5"/>
  <c r="F171" i="5"/>
  <c r="G171" i="5"/>
  <c r="I171" i="5"/>
  <c r="F174" i="5"/>
  <c r="G174" i="5"/>
  <c r="I174" i="5"/>
  <c r="F173" i="5"/>
  <c r="G173" i="5"/>
  <c r="I173" i="5"/>
  <c r="F175" i="5"/>
  <c r="G175" i="5"/>
  <c r="I175" i="5"/>
  <c r="F176" i="5"/>
  <c r="G176" i="5"/>
  <c r="I176" i="5"/>
  <c r="F178" i="5"/>
  <c r="G178" i="5"/>
  <c r="I178" i="5"/>
  <c r="F177" i="5"/>
  <c r="G177" i="5"/>
  <c r="I177" i="5"/>
  <c r="F186" i="5"/>
  <c r="G186" i="5"/>
  <c r="I186" i="5"/>
  <c r="F179" i="5"/>
  <c r="G179" i="5"/>
  <c r="I179" i="5"/>
  <c r="F187" i="5"/>
  <c r="G187" i="5"/>
  <c r="I187" i="5"/>
  <c r="F188" i="5"/>
  <c r="G188" i="5"/>
  <c r="I188" i="5"/>
  <c r="F182" i="5"/>
  <c r="G182" i="5"/>
  <c r="I182" i="5"/>
  <c r="F180" i="5"/>
  <c r="G180" i="5"/>
  <c r="I180" i="5"/>
  <c r="F181" i="5"/>
  <c r="G181" i="5"/>
  <c r="I181" i="5"/>
  <c r="F183" i="5"/>
  <c r="G183" i="5"/>
  <c r="I183" i="5"/>
  <c r="F190" i="5"/>
  <c r="G190" i="5"/>
  <c r="I190" i="5"/>
  <c r="F184" i="5"/>
  <c r="G184" i="5"/>
  <c r="I184" i="5"/>
  <c r="F185" i="5"/>
  <c r="G185" i="5"/>
  <c r="I185" i="5"/>
  <c r="F192" i="5"/>
  <c r="G192" i="5"/>
  <c r="I192" i="5"/>
  <c r="F193" i="5"/>
  <c r="G193" i="5"/>
  <c r="I193" i="5"/>
  <c r="F194" i="5"/>
  <c r="G194" i="5"/>
  <c r="I194" i="5"/>
  <c r="F195" i="5"/>
  <c r="G195" i="5"/>
  <c r="I195" i="5"/>
  <c r="F197" i="5"/>
  <c r="G197" i="5"/>
  <c r="I197" i="5"/>
  <c r="F198" i="5"/>
  <c r="G198" i="5"/>
  <c r="I198" i="5"/>
  <c r="F199" i="5"/>
  <c r="G199" i="5"/>
  <c r="I199" i="5"/>
  <c r="F200" i="5"/>
  <c r="G200" i="5"/>
  <c r="I200" i="5"/>
  <c r="F189" i="5"/>
  <c r="G189" i="5"/>
  <c r="I189" i="5"/>
  <c r="F191" i="5"/>
  <c r="G191" i="5"/>
  <c r="I191" i="5"/>
  <c r="F201" i="5"/>
  <c r="G201" i="5"/>
  <c r="I201" i="5"/>
  <c r="F202" i="5"/>
  <c r="G202" i="5"/>
  <c r="I202" i="5"/>
  <c r="F204" i="5"/>
  <c r="G204" i="5"/>
  <c r="I204" i="5"/>
  <c r="F203" i="5"/>
  <c r="G203" i="5"/>
  <c r="I203" i="5"/>
  <c r="F196" i="5"/>
  <c r="G196" i="5"/>
  <c r="I196" i="5"/>
  <c r="F205" i="5"/>
  <c r="G205" i="5"/>
  <c r="I205" i="5"/>
  <c r="F207" i="5"/>
  <c r="G207" i="5"/>
  <c r="I207" i="5"/>
  <c r="F209" i="5"/>
  <c r="G209" i="5"/>
  <c r="I209" i="5"/>
  <c r="F210" i="5"/>
  <c r="G210" i="5"/>
  <c r="I210" i="5"/>
  <c r="I172" i="5"/>
  <c r="G172" i="5"/>
  <c r="F172" i="5"/>
  <c r="F112" i="5"/>
  <c r="G112" i="5"/>
  <c r="H112" i="5"/>
  <c r="I112" i="5"/>
  <c r="F114" i="5"/>
  <c r="G114" i="5"/>
  <c r="H114" i="5"/>
  <c r="I114" i="5"/>
  <c r="F113" i="5"/>
  <c r="G113" i="5"/>
  <c r="H113" i="5"/>
  <c r="I113" i="5"/>
  <c r="F116" i="5"/>
  <c r="G116" i="5"/>
  <c r="H116" i="5"/>
  <c r="I116" i="5"/>
  <c r="F117" i="5"/>
  <c r="G117" i="5"/>
  <c r="H117" i="5"/>
  <c r="I117" i="5"/>
  <c r="F115" i="5"/>
  <c r="G115" i="5"/>
  <c r="H115" i="5"/>
  <c r="I115" i="5"/>
  <c r="F127" i="5"/>
  <c r="G127" i="5"/>
  <c r="H127" i="5"/>
  <c r="I127" i="5"/>
  <c r="F118" i="5"/>
  <c r="G118" i="5"/>
  <c r="I118" i="5"/>
  <c r="F120" i="5"/>
  <c r="G120" i="5"/>
  <c r="I120" i="5"/>
  <c r="F123" i="5"/>
  <c r="G123" i="5"/>
  <c r="H123" i="5"/>
  <c r="I123" i="5"/>
  <c r="F119" i="5"/>
  <c r="G119" i="5"/>
  <c r="I119" i="5"/>
  <c r="F122" i="5"/>
  <c r="G122" i="5"/>
  <c r="I122" i="5"/>
  <c r="F128" i="5"/>
  <c r="G128" i="5"/>
  <c r="I128" i="5"/>
  <c r="F124" i="5"/>
  <c r="G124" i="5"/>
  <c r="I124" i="5"/>
  <c r="F129" i="5"/>
  <c r="G129" i="5"/>
  <c r="I129" i="5"/>
  <c r="F125" i="5"/>
  <c r="G125" i="5"/>
  <c r="I125" i="5"/>
  <c r="F126" i="5"/>
  <c r="G126" i="5"/>
  <c r="I126" i="5"/>
  <c r="F131" i="5"/>
  <c r="G131" i="5"/>
  <c r="I131" i="5"/>
  <c r="F121" i="5"/>
  <c r="G121" i="5"/>
  <c r="I121" i="5"/>
  <c r="F136" i="5"/>
  <c r="G136" i="5"/>
  <c r="I136" i="5"/>
  <c r="F132" i="5"/>
  <c r="G132" i="5"/>
  <c r="I132" i="5"/>
  <c r="F138" i="5"/>
  <c r="G138" i="5"/>
  <c r="I138" i="5"/>
  <c r="F130" i="5"/>
  <c r="G130" i="5"/>
  <c r="I130" i="5"/>
  <c r="F133" i="5"/>
  <c r="G133" i="5"/>
  <c r="I133" i="5"/>
  <c r="F139" i="5"/>
  <c r="G139" i="5"/>
  <c r="I139" i="5"/>
  <c r="F134" i="5"/>
  <c r="G134" i="5"/>
  <c r="I134" i="5"/>
  <c r="F141" i="5"/>
  <c r="G141" i="5"/>
  <c r="I141" i="5"/>
  <c r="F142" i="5"/>
  <c r="G142" i="5"/>
  <c r="I142" i="5"/>
  <c r="F135" i="5"/>
  <c r="G135" i="5"/>
  <c r="I135" i="5"/>
  <c r="F143" i="5"/>
  <c r="G143" i="5"/>
  <c r="I143" i="5"/>
  <c r="F144" i="5"/>
  <c r="G144" i="5"/>
  <c r="I144" i="5"/>
  <c r="F145" i="5"/>
  <c r="G145" i="5"/>
  <c r="I145" i="5"/>
  <c r="F147" i="5"/>
  <c r="G147" i="5"/>
  <c r="I147" i="5"/>
  <c r="F137" i="5"/>
  <c r="G137" i="5"/>
  <c r="I137" i="5"/>
  <c r="F149" i="5"/>
  <c r="G149" i="5"/>
  <c r="I149" i="5"/>
  <c r="F140" i="5"/>
  <c r="G140" i="5"/>
  <c r="I140" i="5"/>
  <c r="F151" i="5"/>
  <c r="G151" i="5"/>
  <c r="I151" i="5"/>
  <c r="F152" i="5"/>
  <c r="G152" i="5"/>
  <c r="I152" i="5"/>
  <c r="F153" i="5"/>
  <c r="G153" i="5"/>
  <c r="I153" i="5"/>
  <c r="F154" i="5"/>
  <c r="G154" i="5"/>
  <c r="I154" i="5"/>
  <c r="F155" i="5"/>
  <c r="G155" i="5"/>
  <c r="I155" i="5"/>
  <c r="F156" i="5"/>
  <c r="G156" i="5"/>
  <c r="I156" i="5"/>
  <c r="F157" i="5"/>
  <c r="G157" i="5"/>
  <c r="I157" i="5"/>
  <c r="F159" i="5"/>
  <c r="G159" i="5"/>
  <c r="I159" i="5"/>
  <c r="F160" i="5"/>
  <c r="G160" i="5"/>
  <c r="I160" i="5"/>
  <c r="F161" i="5"/>
  <c r="G161" i="5"/>
  <c r="I161" i="5"/>
  <c r="F162" i="5"/>
  <c r="G162" i="5"/>
  <c r="I162" i="5"/>
  <c r="F163" i="5"/>
  <c r="G163" i="5"/>
  <c r="I163" i="5"/>
  <c r="F164" i="5"/>
  <c r="G164" i="5"/>
  <c r="I164" i="5"/>
  <c r="F165" i="5"/>
  <c r="G165" i="5"/>
  <c r="I165" i="5"/>
  <c r="F166" i="5"/>
  <c r="G166" i="5"/>
  <c r="I166" i="5"/>
  <c r="I111" i="5"/>
  <c r="H111" i="5"/>
  <c r="G111" i="5"/>
  <c r="F111" i="5"/>
  <c r="I106" i="5"/>
  <c r="G106" i="5"/>
  <c r="F106" i="5"/>
  <c r="I105" i="5"/>
  <c r="G105" i="5"/>
  <c r="F105" i="5"/>
  <c r="I104" i="5"/>
  <c r="F104" i="5"/>
  <c r="I103" i="5"/>
  <c r="F103" i="5"/>
  <c r="I102" i="5"/>
  <c r="H102" i="5"/>
  <c r="F102" i="5"/>
  <c r="I101" i="5"/>
  <c r="H101" i="5"/>
  <c r="F101" i="5"/>
  <c r="I98" i="5"/>
  <c r="G98" i="5"/>
  <c r="F98" i="5"/>
  <c r="I97" i="5"/>
  <c r="F97" i="5"/>
  <c r="I96" i="5"/>
  <c r="F96" i="5"/>
  <c r="I95" i="5"/>
  <c r="F95" i="5"/>
  <c r="I90" i="5"/>
  <c r="G90" i="5"/>
  <c r="F90" i="5"/>
  <c r="I94" i="5"/>
  <c r="H94" i="5"/>
  <c r="F94" i="5"/>
  <c r="I82" i="5"/>
  <c r="H82" i="5"/>
  <c r="F82" i="5"/>
  <c r="I93" i="5"/>
  <c r="H93" i="5"/>
  <c r="F93" i="5"/>
  <c r="I91" i="5"/>
  <c r="H91" i="5"/>
  <c r="G91" i="5"/>
  <c r="F91" i="5"/>
  <c r="I72" i="5"/>
  <c r="H72" i="5"/>
  <c r="G72" i="5"/>
  <c r="F72" i="5"/>
  <c r="I89" i="5"/>
  <c r="H89" i="5"/>
  <c r="F89" i="5"/>
  <c r="I88" i="5"/>
  <c r="F88" i="5"/>
  <c r="I92" i="5"/>
  <c r="H92" i="5"/>
  <c r="F92" i="5"/>
  <c r="I71" i="5"/>
  <c r="F71" i="5"/>
  <c r="I86" i="5"/>
  <c r="H86" i="5"/>
  <c r="F86" i="5"/>
  <c r="I84" i="5"/>
  <c r="H84" i="5"/>
  <c r="G84" i="5"/>
  <c r="F84" i="5"/>
  <c r="I85" i="5"/>
  <c r="G85" i="5"/>
  <c r="F85" i="5"/>
  <c r="I83" i="5"/>
  <c r="F83" i="5"/>
  <c r="I70" i="5"/>
  <c r="F70" i="5"/>
  <c r="I81" i="5"/>
  <c r="G81" i="5"/>
  <c r="F81" i="5"/>
  <c r="I80" i="5"/>
  <c r="H80" i="5"/>
  <c r="G80" i="5"/>
  <c r="F80" i="5"/>
  <c r="I78" i="5"/>
  <c r="G78" i="5"/>
  <c r="F78" i="5"/>
  <c r="I77" i="5"/>
  <c r="F77" i="5"/>
  <c r="I76" i="5"/>
  <c r="H76" i="5"/>
  <c r="G76" i="5"/>
  <c r="F76" i="5"/>
  <c r="I75" i="5"/>
  <c r="F75" i="5"/>
  <c r="I74" i="5"/>
  <c r="G74" i="5"/>
  <c r="F74" i="5"/>
  <c r="I64" i="5"/>
  <c r="G64" i="5"/>
  <c r="F64" i="5"/>
  <c r="I73" i="5"/>
  <c r="H73" i="5"/>
  <c r="G73" i="5"/>
  <c r="F73" i="5"/>
  <c r="I63" i="5"/>
  <c r="G63" i="5"/>
  <c r="F63" i="5"/>
  <c r="I69" i="5"/>
  <c r="H69" i="5"/>
  <c r="G69" i="5"/>
  <c r="F69" i="5"/>
  <c r="I67" i="5"/>
  <c r="H67" i="5"/>
  <c r="G67" i="5"/>
  <c r="F67" i="5"/>
  <c r="I65" i="5"/>
  <c r="G65" i="5"/>
  <c r="F65" i="5"/>
  <c r="I68" i="5"/>
  <c r="H68" i="5"/>
  <c r="G68" i="5"/>
  <c r="F68" i="5"/>
  <c r="I52" i="5"/>
  <c r="H52" i="5"/>
  <c r="F52" i="5"/>
  <c r="I56" i="5"/>
  <c r="H56" i="5"/>
  <c r="G56" i="5"/>
  <c r="F56" i="5"/>
  <c r="I62" i="5"/>
  <c r="H62" i="5"/>
  <c r="G62" i="5"/>
  <c r="F62" i="5"/>
  <c r="I51" i="5"/>
  <c r="H51" i="5"/>
  <c r="F51" i="5"/>
  <c r="I54" i="5"/>
  <c r="H54" i="5"/>
  <c r="G54" i="5"/>
  <c r="F54" i="5"/>
  <c r="I61" i="5"/>
  <c r="H61" i="5"/>
  <c r="G61" i="5"/>
  <c r="F61" i="5"/>
  <c r="I60" i="5"/>
  <c r="H60" i="5"/>
  <c r="G60" i="5"/>
  <c r="F60" i="5"/>
  <c r="I48" i="5"/>
  <c r="H48" i="5"/>
  <c r="G48" i="5"/>
  <c r="F48" i="5"/>
  <c r="I49" i="5"/>
  <c r="H49" i="5"/>
  <c r="G49" i="5"/>
  <c r="F49" i="5"/>
  <c r="I47" i="5"/>
  <c r="H47" i="5"/>
  <c r="G47" i="5"/>
  <c r="F47" i="5"/>
  <c r="I59" i="5"/>
  <c r="H59" i="5"/>
  <c r="G59" i="5"/>
  <c r="F59" i="5"/>
  <c r="I46" i="5"/>
  <c r="H46" i="5"/>
  <c r="G46" i="5"/>
  <c r="F46" i="5"/>
  <c r="I50" i="5"/>
  <c r="G50" i="5"/>
  <c r="F50" i="5"/>
  <c r="I58" i="5"/>
  <c r="H58" i="5"/>
  <c r="F58" i="5"/>
  <c r="I57" i="5"/>
  <c r="H57" i="5"/>
  <c r="G57" i="5"/>
  <c r="F57" i="5"/>
  <c r="I44" i="5"/>
  <c r="H44" i="5"/>
  <c r="G44" i="5"/>
  <c r="F44" i="5"/>
  <c r="I45" i="5"/>
  <c r="H45" i="5"/>
  <c r="G45" i="5"/>
  <c r="F45" i="5"/>
  <c r="I55" i="5"/>
  <c r="H55" i="5"/>
  <c r="G55" i="5"/>
  <c r="F55" i="5"/>
  <c r="I43" i="5"/>
  <c r="H43" i="5"/>
  <c r="G43" i="5"/>
  <c r="F43" i="5"/>
  <c r="I53" i="5"/>
  <c r="G53" i="5"/>
  <c r="F53" i="5"/>
  <c r="I41" i="5"/>
  <c r="H41" i="5"/>
  <c r="G41" i="5"/>
  <c r="F41" i="5"/>
  <c r="I39" i="5"/>
  <c r="H39" i="5"/>
  <c r="G39" i="5"/>
  <c r="F39" i="5"/>
  <c r="I42" i="5"/>
  <c r="H42" i="5"/>
  <c r="G42" i="5"/>
  <c r="F42" i="5"/>
  <c r="I40" i="5"/>
  <c r="G40" i="5"/>
  <c r="F40" i="5"/>
  <c r="I38" i="5"/>
  <c r="H38" i="5"/>
  <c r="G38" i="5"/>
  <c r="F38" i="5"/>
  <c r="K38" i="5" s="1"/>
  <c r="I36" i="5"/>
  <c r="H36" i="5"/>
  <c r="G36" i="5"/>
  <c r="F36" i="5"/>
  <c r="I37" i="5"/>
  <c r="H37" i="5"/>
  <c r="G37" i="5"/>
  <c r="F37" i="5"/>
  <c r="I35" i="5"/>
  <c r="H35" i="5"/>
  <c r="G35" i="5"/>
  <c r="F35" i="5"/>
  <c r="F6" i="5"/>
  <c r="G6" i="5"/>
  <c r="H6" i="5"/>
  <c r="I6" i="5"/>
  <c r="F8" i="5"/>
  <c r="G8" i="5"/>
  <c r="H8" i="5"/>
  <c r="I8" i="5"/>
  <c r="F7" i="5"/>
  <c r="K7" i="5" s="1"/>
  <c r="G7" i="5"/>
  <c r="H7" i="5"/>
  <c r="I7" i="5"/>
  <c r="F9" i="5"/>
  <c r="G9" i="5"/>
  <c r="H9" i="5"/>
  <c r="I9" i="5"/>
  <c r="F11" i="5"/>
  <c r="G11" i="5"/>
  <c r="H11" i="5"/>
  <c r="I11" i="5"/>
  <c r="F13" i="5"/>
  <c r="G13" i="5"/>
  <c r="H13" i="5"/>
  <c r="I13" i="5"/>
  <c r="F14" i="5"/>
  <c r="G14" i="5"/>
  <c r="I14" i="5"/>
  <c r="F27" i="5"/>
  <c r="G27" i="5"/>
  <c r="H27" i="5"/>
  <c r="I27" i="5"/>
  <c r="F15" i="5"/>
  <c r="G15" i="5"/>
  <c r="H15" i="5"/>
  <c r="I15" i="5"/>
  <c r="F18" i="5"/>
  <c r="G18" i="5"/>
  <c r="H18" i="5"/>
  <c r="I18" i="5"/>
  <c r="F19" i="5"/>
  <c r="G19" i="5"/>
  <c r="H19" i="5"/>
  <c r="I19" i="5"/>
  <c r="F20" i="5"/>
  <c r="G20" i="5"/>
  <c r="H20" i="5"/>
  <c r="I20" i="5"/>
  <c r="F21" i="5"/>
  <c r="G21" i="5"/>
  <c r="H21" i="5"/>
  <c r="I21" i="5"/>
  <c r="F22" i="5"/>
  <c r="G22" i="5"/>
  <c r="H22" i="5"/>
  <c r="I22" i="5"/>
  <c r="F23" i="5"/>
  <c r="G23" i="5"/>
  <c r="I23" i="5"/>
  <c r="F25" i="5"/>
  <c r="G25" i="5"/>
  <c r="H25" i="5"/>
  <c r="I25" i="5"/>
  <c r="F26" i="5"/>
  <c r="G26" i="5"/>
  <c r="H26" i="5"/>
  <c r="I26" i="5"/>
  <c r="F29" i="5"/>
  <c r="G29" i="5"/>
  <c r="H29" i="5"/>
  <c r="I29" i="5"/>
  <c r="I5" i="5"/>
  <c r="H5" i="5"/>
  <c r="G5" i="5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" i="4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H64" i="5" s="1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" i="3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G724" i="5" s="1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" i="2"/>
  <c r="F5" i="5"/>
  <c r="K5" i="5" s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" i="1"/>
  <c r="K218" i="5" l="1"/>
  <c r="K116" i="5"/>
  <c r="K114" i="5"/>
  <c r="K113" i="5"/>
  <c r="K112" i="5"/>
  <c r="K123" i="5"/>
  <c r="K115" i="5"/>
  <c r="K127" i="5"/>
  <c r="K111" i="5"/>
  <c r="K117" i="5"/>
  <c r="K67" i="5"/>
  <c r="K84" i="5"/>
  <c r="K69" i="5"/>
  <c r="K60" i="5"/>
  <c r="K62" i="5"/>
  <c r="K42" i="5"/>
  <c r="K47" i="5"/>
  <c r="K64" i="5"/>
  <c r="K49" i="5"/>
  <c r="K73" i="5"/>
  <c r="K68" i="5"/>
  <c r="K43" i="5"/>
  <c r="K36" i="5"/>
  <c r="K61" i="5"/>
  <c r="K76" i="5"/>
  <c r="K91" i="5"/>
  <c r="K41" i="5"/>
  <c r="K54" i="5"/>
  <c r="K57" i="5"/>
  <c r="K46" i="5"/>
  <c r="K80" i="5"/>
  <c r="K48" i="5"/>
  <c r="K39" i="5"/>
  <c r="K35" i="5"/>
  <c r="K56" i="5"/>
  <c r="K45" i="5"/>
  <c r="K44" i="5"/>
  <c r="K55" i="5"/>
  <c r="K59" i="5"/>
  <c r="K37" i="5"/>
  <c r="K72" i="5"/>
  <c r="K13" i="5"/>
  <c r="K21" i="5"/>
  <c r="K18" i="5"/>
  <c r="K20" i="5"/>
  <c r="K22" i="5"/>
  <c r="K19" i="5"/>
  <c r="K25" i="5"/>
  <c r="K26" i="5"/>
  <c r="K9" i="5"/>
  <c r="K29" i="5"/>
  <c r="K8" i="5"/>
  <c r="K15" i="5"/>
  <c r="K11" i="5"/>
  <c r="K27" i="5"/>
  <c r="K6" i="5"/>
  <c r="H468" i="5"/>
  <c r="K468" i="5" s="1"/>
  <c r="H164" i="5"/>
  <c r="K164" i="5" s="1"/>
  <c r="H162" i="5"/>
  <c r="K162" i="5" s="1"/>
  <c r="H160" i="5"/>
  <c r="K160" i="5" s="1"/>
  <c r="H159" i="5"/>
  <c r="K159" i="5" s="1"/>
  <c r="H155" i="5"/>
  <c r="K155" i="5" s="1"/>
  <c r="H153" i="5"/>
  <c r="K153" i="5" s="1"/>
  <c r="H151" i="5"/>
  <c r="K151" i="5" s="1"/>
  <c r="H140" i="5"/>
  <c r="K140" i="5" s="1"/>
  <c r="H149" i="5"/>
  <c r="K149" i="5" s="1"/>
  <c r="H147" i="5"/>
  <c r="K147" i="5" s="1"/>
  <c r="H143" i="5"/>
  <c r="K143" i="5" s="1"/>
  <c r="H135" i="5"/>
  <c r="K135" i="5" s="1"/>
  <c r="H141" i="5"/>
  <c r="K141" i="5" s="1"/>
  <c r="H134" i="5"/>
  <c r="K134" i="5" s="1"/>
  <c r="H139" i="5"/>
  <c r="K139" i="5" s="1"/>
  <c r="H133" i="5"/>
  <c r="K133" i="5" s="1"/>
  <c r="H138" i="5"/>
  <c r="K138" i="5" s="1"/>
  <c r="H132" i="5"/>
  <c r="K132" i="5" s="1"/>
  <c r="H121" i="5"/>
  <c r="K121" i="5" s="1"/>
  <c r="H131" i="5"/>
  <c r="K131" i="5" s="1"/>
  <c r="H126" i="5"/>
  <c r="K126" i="5" s="1"/>
  <c r="H124" i="5"/>
  <c r="K124" i="5" s="1"/>
  <c r="H128" i="5"/>
  <c r="K128" i="5" s="1"/>
  <c r="H120" i="5"/>
  <c r="K120" i="5" s="1"/>
  <c r="H118" i="5"/>
  <c r="K118" i="5" s="1"/>
  <c r="H218" i="5"/>
  <c r="H217" i="5"/>
  <c r="K217" i="5" s="1"/>
  <c r="H220" i="5"/>
  <c r="K220" i="5" s="1"/>
  <c r="H88" i="5"/>
  <c r="H90" i="5"/>
  <c r="K90" i="5" s="1"/>
  <c r="H165" i="5"/>
  <c r="K165" i="5" s="1"/>
  <c r="H163" i="5"/>
  <c r="K163" i="5" s="1"/>
  <c r="H161" i="5"/>
  <c r="K161" i="5" s="1"/>
  <c r="H157" i="5"/>
  <c r="K157" i="5" s="1"/>
  <c r="H156" i="5"/>
  <c r="K156" i="5" s="1"/>
  <c r="H154" i="5"/>
  <c r="K154" i="5" s="1"/>
  <c r="H152" i="5"/>
  <c r="K152" i="5" s="1"/>
  <c r="H137" i="5"/>
  <c r="K137" i="5" s="1"/>
  <c r="H145" i="5"/>
  <c r="K145" i="5" s="1"/>
  <c r="H144" i="5"/>
  <c r="K144" i="5" s="1"/>
  <c r="H142" i="5"/>
  <c r="K142" i="5" s="1"/>
  <c r="H130" i="5"/>
  <c r="K130" i="5" s="1"/>
  <c r="H136" i="5"/>
  <c r="K136" i="5" s="1"/>
  <c r="H125" i="5"/>
  <c r="K125" i="5" s="1"/>
  <c r="H129" i="5"/>
  <c r="K129" i="5" s="1"/>
  <c r="H122" i="5"/>
  <c r="K122" i="5" s="1"/>
  <c r="H119" i="5"/>
  <c r="K119" i="5" s="1"/>
  <c r="H215" i="5"/>
  <c r="H263" i="5"/>
  <c r="K263" i="5" s="1"/>
  <c r="H83" i="5"/>
  <c r="H85" i="5"/>
  <c r="K85" i="5" s="1"/>
  <c r="H276" i="5"/>
  <c r="K276" i="5" s="1"/>
  <c r="H469" i="5"/>
  <c r="K469" i="5" s="1"/>
  <c r="H722" i="5"/>
  <c r="H727" i="5"/>
  <c r="H730" i="5"/>
  <c r="H740" i="5"/>
  <c r="H747" i="5"/>
  <c r="H737" i="5"/>
  <c r="H755" i="5"/>
  <c r="H757" i="5"/>
  <c r="H760" i="5"/>
  <c r="H766" i="5"/>
  <c r="H770" i="5"/>
  <c r="H773" i="5"/>
  <c r="H777" i="5"/>
  <c r="H781" i="5"/>
  <c r="H785" i="5"/>
  <c r="H789" i="5"/>
  <c r="H752" i="5"/>
  <c r="H712" i="5"/>
  <c r="H717" i="5"/>
  <c r="H707" i="5"/>
  <c r="H693" i="5"/>
  <c r="H697" i="5"/>
  <c r="H701" i="5"/>
  <c r="H683" i="5"/>
  <c r="H692" i="5"/>
  <c r="H678" i="5"/>
  <c r="H662" i="5"/>
  <c r="H666" i="5"/>
  <c r="H670" i="5"/>
  <c r="H648" i="5"/>
  <c r="H657" i="5"/>
  <c r="H653" i="5"/>
  <c r="H645" i="5"/>
  <c r="H581" i="5"/>
  <c r="H585" i="5"/>
  <c r="H608" i="5"/>
  <c r="H599" i="5"/>
  <c r="H602" i="5"/>
  <c r="H605" i="5"/>
  <c r="H607" i="5"/>
  <c r="H612" i="5"/>
  <c r="H618" i="5"/>
  <c r="H610" i="5"/>
  <c r="H625" i="5"/>
  <c r="H630" i="5"/>
  <c r="H633" i="5"/>
  <c r="H637" i="5"/>
  <c r="H583" i="5"/>
  <c r="H478" i="5"/>
  <c r="H486" i="5"/>
  <c r="H482" i="5"/>
  <c r="H485" i="5"/>
  <c r="H507" i="5"/>
  <c r="H511" i="5"/>
  <c r="H517" i="5"/>
  <c r="H302" i="5"/>
  <c r="H275" i="5"/>
  <c r="K275" i="5" s="1"/>
  <c r="H277" i="5"/>
  <c r="K277" i="5" s="1"/>
  <c r="H279" i="5"/>
  <c r="K279" i="5" s="1"/>
  <c r="H280" i="5"/>
  <c r="K280" i="5" s="1"/>
  <c r="H281" i="5"/>
  <c r="K281" i="5" s="1"/>
  <c r="H278" i="5"/>
  <c r="K278" i="5" s="1"/>
  <c r="H282" i="5"/>
  <c r="K282" i="5" s="1"/>
  <c r="H283" i="5"/>
  <c r="K283" i="5" s="1"/>
  <c r="H284" i="5"/>
  <c r="K284" i="5" s="1"/>
  <c r="H285" i="5"/>
  <c r="K285" i="5" s="1"/>
  <c r="H286" i="5"/>
  <c r="K286" i="5" s="1"/>
  <c r="H287" i="5"/>
  <c r="K287" i="5" s="1"/>
  <c r="H289" i="5"/>
  <c r="K289" i="5" s="1"/>
  <c r="H290" i="5"/>
  <c r="K290" i="5" s="1"/>
  <c r="H291" i="5"/>
  <c r="K291" i="5" s="1"/>
  <c r="H292" i="5"/>
  <c r="K292" i="5" s="1"/>
  <c r="H293" i="5"/>
  <c r="K293" i="5" s="1"/>
  <c r="H294" i="5"/>
  <c r="K294" i="5" s="1"/>
  <c r="H295" i="5"/>
  <c r="K295" i="5" s="1"/>
  <c r="H723" i="5"/>
  <c r="H725" i="5"/>
  <c r="H736" i="5"/>
  <c r="H733" i="5"/>
  <c r="H746" i="5"/>
  <c r="H751" i="5"/>
  <c r="H754" i="5"/>
  <c r="H756" i="5"/>
  <c r="H759" i="5"/>
  <c r="H764" i="5"/>
  <c r="H769" i="5"/>
  <c r="H772" i="5"/>
  <c r="H776" i="5"/>
  <c r="H780" i="5"/>
  <c r="H784" i="5"/>
  <c r="H788" i="5"/>
  <c r="H762" i="5"/>
  <c r="H709" i="5"/>
  <c r="H716" i="5"/>
  <c r="H708" i="5"/>
  <c r="H691" i="5"/>
  <c r="H695" i="5"/>
  <c r="H700" i="5"/>
  <c r="H688" i="5"/>
  <c r="H681" i="5"/>
  <c r="H679" i="5"/>
  <c r="H660" i="5"/>
  <c r="H665" i="5"/>
  <c r="H669" i="5"/>
  <c r="H673" i="5"/>
  <c r="H649" i="5"/>
  <c r="H655" i="5"/>
  <c r="H646" i="5"/>
  <c r="H541" i="5"/>
  <c r="H588" i="5"/>
  <c r="H589" i="5"/>
  <c r="H593" i="5"/>
  <c r="H601" i="5"/>
  <c r="H604" i="5"/>
  <c r="H596" i="5"/>
  <c r="H611" i="5"/>
  <c r="H615" i="5"/>
  <c r="H628" i="5"/>
  <c r="H609" i="5"/>
  <c r="H619" i="5"/>
  <c r="H617" i="5"/>
  <c r="H636" i="5"/>
  <c r="H640" i="5"/>
  <c r="H477" i="5"/>
  <c r="H483" i="5"/>
  <c r="H481" i="5"/>
  <c r="H487" i="5"/>
  <c r="H488" i="5"/>
  <c r="H510" i="5"/>
  <c r="H491" i="5"/>
  <c r="H366" i="5"/>
  <c r="H303" i="5"/>
  <c r="K303" i="5" s="1"/>
  <c r="H305" i="5"/>
  <c r="K305" i="5" s="1"/>
  <c r="H304" i="5"/>
  <c r="K304" i="5" s="1"/>
  <c r="H310" i="5"/>
  <c r="K310" i="5" s="1"/>
  <c r="H311" i="5"/>
  <c r="K311" i="5" s="1"/>
  <c r="H313" i="5"/>
  <c r="K313" i="5" s="1"/>
  <c r="H314" i="5"/>
  <c r="K314" i="5" s="1"/>
  <c r="H315" i="5"/>
  <c r="K315" i="5" s="1"/>
  <c r="H306" i="5"/>
  <c r="K306" i="5" s="1"/>
  <c r="H307" i="5"/>
  <c r="K307" i="5" s="1"/>
  <c r="H312" i="5"/>
  <c r="K312" i="5" s="1"/>
  <c r="H309" i="5"/>
  <c r="K309" i="5" s="1"/>
  <c r="H316" i="5"/>
  <c r="K316" i="5" s="1"/>
  <c r="H308" i="5"/>
  <c r="K308" i="5" s="1"/>
  <c r="H326" i="5"/>
  <c r="K326" i="5" s="1"/>
  <c r="H319" i="5"/>
  <c r="K319" i="5" s="1"/>
  <c r="H337" i="5"/>
  <c r="K337" i="5" s="1"/>
  <c r="H335" i="5"/>
  <c r="K335" i="5" s="1"/>
  <c r="H321" i="5"/>
  <c r="K321" i="5" s="1"/>
  <c r="H317" i="5"/>
  <c r="K317" i="5" s="1"/>
  <c r="H323" i="5"/>
  <c r="K323" i="5" s="1"/>
  <c r="H324" i="5"/>
  <c r="K324" i="5" s="1"/>
  <c r="H325" i="5"/>
  <c r="K325" i="5" s="1"/>
  <c r="H318" i="5"/>
  <c r="K318" i="5" s="1"/>
  <c r="H28" i="5"/>
  <c r="K28" i="5" s="1"/>
  <c r="H24" i="5"/>
  <c r="K24" i="5" s="1"/>
  <c r="H30" i="5"/>
  <c r="K30" i="5" s="1"/>
  <c r="H12" i="5"/>
  <c r="K12" i="5" s="1"/>
  <c r="H16" i="5"/>
  <c r="K16" i="5" s="1"/>
  <c r="H10" i="5"/>
  <c r="K10" i="5" s="1"/>
  <c r="H17" i="5"/>
  <c r="K17" i="5" s="1"/>
  <c r="H99" i="5"/>
  <c r="K99" i="5" s="1"/>
  <c r="H100" i="5"/>
  <c r="K100" i="5" s="1"/>
  <c r="H87" i="5"/>
  <c r="K87" i="5" s="1"/>
  <c r="H79" i="5"/>
  <c r="K79" i="5" s="1"/>
  <c r="H66" i="5"/>
  <c r="K66" i="5" s="1"/>
  <c r="H158" i="5"/>
  <c r="K158" i="5" s="1"/>
  <c r="H150" i="5"/>
  <c r="K150" i="5" s="1"/>
  <c r="H148" i="5"/>
  <c r="K148" i="5" s="1"/>
  <c r="H146" i="5"/>
  <c r="K146" i="5" s="1"/>
  <c r="H208" i="5"/>
  <c r="K208" i="5" s="1"/>
  <c r="H225" i="5"/>
  <c r="K225" i="5" s="1"/>
  <c r="H255" i="5"/>
  <c r="K255" i="5" s="1"/>
  <c r="H247" i="5"/>
  <c r="K247" i="5" s="1"/>
  <c r="H268" i="5"/>
  <c r="K268" i="5" s="1"/>
  <c r="H327" i="5"/>
  <c r="K327" i="5" s="1"/>
  <c r="H359" i="5"/>
  <c r="K359" i="5" s="1"/>
  <c r="H360" i="5"/>
  <c r="K360" i="5" s="1"/>
  <c r="H361" i="5"/>
  <c r="K361" i="5" s="1"/>
  <c r="H352" i="5"/>
  <c r="K352" i="5" s="1"/>
  <c r="H346" i="5"/>
  <c r="K346" i="5" s="1"/>
  <c r="H338" i="5"/>
  <c r="K338" i="5" s="1"/>
  <c r="H341" i="5"/>
  <c r="K341" i="5" s="1"/>
  <c r="H344" i="5"/>
  <c r="K344" i="5" s="1"/>
  <c r="H333" i="5"/>
  <c r="K333" i="5" s="1"/>
  <c r="H329" i="5"/>
  <c r="K329" i="5" s="1"/>
  <c r="H460" i="5"/>
  <c r="K460" i="5" s="1"/>
  <c r="H438" i="5"/>
  <c r="K438" i="5" s="1"/>
  <c r="H435" i="5"/>
  <c r="K435" i="5" s="1"/>
  <c r="H433" i="5"/>
  <c r="K433" i="5" s="1"/>
  <c r="H425" i="5"/>
  <c r="K425" i="5" s="1"/>
  <c r="H420" i="5"/>
  <c r="K420" i="5" s="1"/>
  <c r="H575" i="5"/>
  <c r="K575" i="5" s="1"/>
  <c r="H567" i="5"/>
  <c r="K567" i="5" s="1"/>
  <c r="H551" i="5"/>
  <c r="K551" i="5" s="1"/>
  <c r="H546" i="5"/>
  <c r="K546" i="5" s="1"/>
  <c r="H530" i="5"/>
  <c r="K530" i="5" s="1"/>
  <c r="H627" i="5"/>
  <c r="K627" i="5" s="1"/>
  <c r="H629" i="5"/>
  <c r="K629" i="5" s="1"/>
  <c r="H621" i="5"/>
  <c r="K621" i="5" s="1"/>
  <c r="H702" i="5"/>
  <c r="K702" i="5" s="1"/>
  <c r="H696" i="5"/>
  <c r="K696" i="5" s="1"/>
  <c r="H765" i="5"/>
  <c r="K765" i="5" s="1"/>
  <c r="H749" i="5"/>
  <c r="K749" i="5" s="1"/>
  <c r="H750" i="5"/>
  <c r="K750" i="5" s="1"/>
  <c r="H249" i="5"/>
  <c r="K249" i="5" s="1"/>
  <c r="H250" i="5"/>
  <c r="K250" i="5" s="1"/>
  <c r="H258" i="5"/>
  <c r="K258" i="5" s="1"/>
  <c r="H421" i="5"/>
  <c r="K421" i="5" s="1"/>
  <c r="H206" i="5"/>
  <c r="K206" i="5" s="1"/>
  <c r="H726" i="5"/>
  <c r="H734" i="5"/>
  <c r="H732" i="5"/>
  <c r="H744" i="5"/>
  <c r="H735" i="5"/>
  <c r="H739" i="5"/>
  <c r="H742" i="5"/>
  <c r="H745" i="5"/>
  <c r="H763" i="5"/>
  <c r="H768" i="5"/>
  <c r="H771" i="5"/>
  <c r="H775" i="5"/>
  <c r="H779" i="5"/>
  <c r="H783" i="5"/>
  <c r="H787" i="5"/>
  <c r="H791" i="5"/>
  <c r="H710" i="5"/>
  <c r="H715" i="5"/>
  <c r="H711" i="5"/>
  <c r="H690" i="5"/>
  <c r="H694" i="5"/>
  <c r="H724" i="5"/>
  <c r="K724" i="5" s="1"/>
  <c r="H728" i="5"/>
  <c r="H731" i="5"/>
  <c r="H741" i="5"/>
  <c r="H748" i="5"/>
  <c r="H738" i="5"/>
  <c r="H743" i="5"/>
  <c r="H758" i="5"/>
  <c r="H761" i="5"/>
  <c r="H767" i="5"/>
  <c r="H753" i="5"/>
  <c r="H774" i="5"/>
  <c r="H778" i="5"/>
  <c r="H782" i="5"/>
  <c r="H786" i="5"/>
  <c r="H790" i="5"/>
  <c r="H729" i="5"/>
  <c r="H713" i="5"/>
  <c r="H714" i="5"/>
  <c r="H706" i="5"/>
  <c r="H687" i="5"/>
  <c r="H698" i="5"/>
  <c r="H685" i="5"/>
  <c r="H686" i="5"/>
  <c r="H682" i="5"/>
  <c r="H654" i="5"/>
  <c r="H663" i="5"/>
  <c r="H667" i="5"/>
  <c r="H671" i="5"/>
  <c r="H656" i="5"/>
  <c r="H650" i="5"/>
  <c r="H651" i="5"/>
  <c r="H580" i="5"/>
  <c r="H582" i="5"/>
  <c r="H586" i="5"/>
  <c r="H592" i="5"/>
  <c r="H591" i="5"/>
  <c r="H603" i="5"/>
  <c r="H595" i="5"/>
  <c r="H594" i="5"/>
  <c r="H613" i="5"/>
  <c r="H620" i="5"/>
  <c r="H623" i="5"/>
  <c r="H626" i="5"/>
  <c r="H631" i="5"/>
  <c r="H634" i="5"/>
  <c r="H638" i="5"/>
  <c r="H475" i="5"/>
  <c r="H479" i="5"/>
  <c r="H498" i="5"/>
  <c r="H480" i="5"/>
  <c r="H504" i="5"/>
  <c r="H490" i="5"/>
  <c r="H492" i="5"/>
  <c r="H519" i="5"/>
  <c r="H494" i="5"/>
  <c r="K494" i="5" s="1"/>
  <c r="H495" i="5"/>
  <c r="K495" i="5" s="1"/>
  <c r="H506" i="5"/>
  <c r="K506" i="5" s="1"/>
  <c r="H520" i="5"/>
  <c r="K520" i="5" s="1"/>
  <c r="H502" i="5"/>
  <c r="K502" i="5" s="1"/>
  <c r="H500" i="5"/>
  <c r="K500" i="5" s="1"/>
  <c r="H522" i="5"/>
  <c r="K522" i="5" s="1"/>
  <c r="H493" i="5"/>
  <c r="K493" i="5" s="1"/>
  <c r="H505" i="5"/>
  <c r="K505" i="5" s="1"/>
  <c r="H523" i="5"/>
  <c r="K523" i="5" s="1"/>
  <c r="H526" i="5"/>
  <c r="K526" i="5" s="1"/>
  <c r="H527" i="5"/>
  <c r="K527" i="5" s="1"/>
  <c r="H528" i="5"/>
  <c r="K528" i="5" s="1"/>
  <c r="H529" i="5"/>
  <c r="K529" i="5" s="1"/>
  <c r="H521" i="5"/>
  <c r="K521" i="5" s="1"/>
  <c r="H501" i="5"/>
  <c r="K501" i="5" s="1"/>
  <c r="H503" i="5"/>
  <c r="K503" i="5" s="1"/>
  <c r="H497" i="5"/>
  <c r="K497" i="5" s="1"/>
  <c r="H531" i="5"/>
  <c r="K531" i="5" s="1"/>
  <c r="H512" i="5"/>
  <c r="K512" i="5" s="1"/>
  <c r="H516" i="5"/>
  <c r="K516" i="5" s="1"/>
  <c r="H532" i="5"/>
  <c r="K532" i="5" s="1"/>
  <c r="H533" i="5"/>
  <c r="K533" i="5" s="1"/>
  <c r="H534" i="5"/>
  <c r="K534" i="5" s="1"/>
  <c r="H513" i="5"/>
  <c r="K513" i="5" s="1"/>
  <c r="H515" i="5"/>
  <c r="K515" i="5" s="1"/>
  <c r="H509" i="5"/>
  <c r="K509" i="5" s="1"/>
  <c r="H536" i="5"/>
  <c r="K536" i="5" s="1"/>
  <c r="H538" i="5"/>
  <c r="K538" i="5" s="1"/>
  <c r="H689" i="5"/>
  <c r="H664" i="5"/>
  <c r="H658" i="5"/>
  <c r="H587" i="5"/>
  <c r="H606" i="5"/>
  <c r="H624" i="5"/>
  <c r="H639" i="5"/>
  <c r="H484" i="5"/>
  <c r="H518" i="5"/>
  <c r="K518" i="5" s="1"/>
  <c r="H540" i="5"/>
  <c r="K540" i="5" s="1"/>
  <c r="H542" i="5"/>
  <c r="K542" i="5" s="1"/>
  <c r="H524" i="5"/>
  <c r="K524" i="5" s="1"/>
  <c r="H525" i="5"/>
  <c r="K525" i="5" s="1"/>
  <c r="H544" i="5"/>
  <c r="K544" i="5" s="1"/>
  <c r="H545" i="5"/>
  <c r="K545" i="5" s="1"/>
  <c r="H539" i="5"/>
  <c r="K539" i="5" s="1"/>
  <c r="H547" i="5"/>
  <c r="K547" i="5" s="1"/>
  <c r="H535" i="5"/>
  <c r="K535" i="5" s="1"/>
  <c r="H548" i="5"/>
  <c r="K548" i="5" s="1"/>
  <c r="H549" i="5"/>
  <c r="K549" i="5" s="1"/>
  <c r="H550" i="5"/>
  <c r="K550" i="5" s="1"/>
  <c r="H537" i="5"/>
  <c r="K537" i="5" s="1"/>
  <c r="H552" i="5"/>
  <c r="K552" i="5" s="1"/>
  <c r="H553" i="5"/>
  <c r="K553" i="5" s="1"/>
  <c r="H554" i="5"/>
  <c r="K554" i="5" s="1"/>
  <c r="H555" i="5"/>
  <c r="K555" i="5" s="1"/>
  <c r="H556" i="5"/>
  <c r="K556" i="5" s="1"/>
  <c r="H557" i="5"/>
  <c r="K557" i="5" s="1"/>
  <c r="H558" i="5"/>
  <c r="K558" i="5" s="1"/>
  <c r="H559" i="5"/>
  <c r="K559" i="5" s="1"/>
  <c r="H560" i="5"/>
  <c r="K560" i="5" s="1"/>
  <c r="H561" i="5"/>
  <c r="K561" i="5" s="1"/>
  <c r="H562" i="5"/>
  <c r="K562" i="5" s="1"/>
  <c r="H563" i="5"/>
  <c r="K563" i="5" s="1"/>
  <c r="H564" i="5"/>
  <c r="K564" i="5" s="1"/>
  <c r="H565" i="5"/>
  <c r="K565" i="5" s="1"/>
  <c r="H543" i="5"/>
  <c r="K543" i="5" s="1"/>
  <c r="H566" i="5"/>
  <c r="K566" i="5" s="1"/>
  <c r="H568" i="5"/>
  <c r="K568" i="5" s="1"/>
  <c r="H569" i="5"/>
  <c r="K569" i="5" s="1"/>
  <c r="H570" i="5"/>
  <c r="K570" i="5" s="1"/>
  <c r="H571" i="5"/>
  <c r="K571" i="5" s="1"/>
  <c r="H572" i="5"/>
  <c r="K572" i="5" s="1"/>
  <c r="H573" i="5"/>
  <c r="K573" i="5" s="1"/>
  <c r="H574" i="5"/>
  <c r="K574" i="5" s="1"/>
  <c r="H296" i="5"/>
  <c r="K296" i="5" s="1"/>
  <c r="H297" i="5"/>
  <c r="K297" i="5" s="1"/>
  <c r="H298" i="5"/>
  <c r="K298" i="5" s="1"/>
  <c r="H288" i="5"/>
  <c r="K288" i="5" s="1"/>
  <c r="H264" i="5"/>
  <c r="K264" i="5" s="1"/>
  <c r="H266" i="5"/>
  <c r="K266" i="5" s="1"/>
  <c r="H265" i="5"/>
  <c r="K265" i="5" s="1"/>
  <c r="H269" i="5"/>
  <c r="K269" i="5" s="1"/>
  <c r="H267" i="5"/>
  <c r="K267" i="5" s="1"/>
  <c r="H270" i="5"/>
  <c r="K270" i="5" s="1"/>
  <c r="H231" i="5"/>
  <c r="K231" i="5" s="1"/>
  <c r="H232" i="5"/>
  <c r="K232" i="5" s="1"/>
  <c r="H233" i="5"/>
  <c r="K233" i="5" s="1"/>
  <c r="H234" i="5"/>
  <c r="K234" i="5" s="1"/>
  <c r="H237" i="5"/>
  <c r="K237" i="5" s="1"/>
  <c r="H240" i="5"/>
  <c r="K240" i="5" s="1"/>
  <c r="H235" i="5"/>
  <c r="K235" i="5" s="1"/>
  <c r="H236" i="5"/>
  <c r="K236" i="5" s="1"/>
  <c r="H246" i="5"/>
  <c r="K246" i="5" s="1"/>
  <c r="H238" i="5"/>
  <c r="K238" i="5" s="1"/>
  <c r="H239" i="5"/>
  <c r="K239" i="5" s="1"/>
  <c r="H243" i="5"/>
  <c r="K243" i="5" s="1"/>
  <c r="H241" i="5"/>
  <c r="K241" i="5" s="1"/>
  <c r="H253" i="5"/>
  <c r="K253" i="5" s="1"/>
  <c r="H245" i="5"/>
  <c r="K245" i="5" s="1"/>
  <c r="H251" i="5"/>
  <c r="K251" i="5" s="1"/>
  <c r="H252" i="5"/>
  <c r="K252" i="5" s="1"/>
  <c r="H254" i="5"/>
  <c r="K254" i="5" s="1"/>
  <c r="H244" i="5"/>
  <c r="K244" i="5" s="1"/>
  <c r="H256" i="5"/>
  <c r="K256" i="5" s="1"/>
  <c r="H257" i="5"/>
  <c r="K257" i="5" s="1"/>
  <c r="H248" i="5"/>
  <c r="K248" i="5" s="1"/>
  <c r="H224" i="5"/>
  <c r="K224" i="5" s="1"/>
  <c r="H222" i="5"/>
  <c r="K222" i="5" s="1"/>
  <c r="H221" i="5"/>
  <c r="K221" i="5" s="1"/>
  <c r="H223" i="5"/>
  <c r="H95" i="5"/>
  <c r="H75" i="5"/>
  <c r="H53" i="5"/>
  <c r="K53" i="5" s="1"/>
  <c r="H684" i="5"/>
  <c r="H668" i="5"/>
  <c r="H647" i="5"/>
  <c r="H590" i="5"/>
  <c r="H598" i="5"/>
  <c r="H616" i="5"/>
  <c r="H476" i="5"/>
  <c r="H489" i="5"/>
  <c r="H320" i="5"/>
  <c r="K320" i="5" s="1"/>
  <c r="H330" i="5"/>
  <c r="K330" i="5" s="1"/>
  <c r="H340" i="5"/>
  <c r="K340" i="5" s="1"/>
  <c r="H331" i="5"/>
  <c r="K331" i="5" s="1"/>
  <c r="H349" i="5"/>
  <c r="K349" i="5" s="1"/>
  <c r="H332" i="5"/>
  <c r="K332" i="5" s="1"/>
  <c r="H322" i="5"/>
  <c r="K322" i="5" s="1"/>
  <c r="H334" i="5"/>
  <c r="K334" i="5" s="1"/>
  <c r="H336" i="5"/>
  <c r="K336" i="5" s="1"/>
  <c r="H353" i="5"/>
  <c r="K353" i="5" s="1"/>
  <c r="H339" i="5"/>
  <c r="K339" i="5" s="1"/>
  <c r="H328" i="5"/>
  <c r="K328" i="5" s="1"/>
  <c r="H354" i="5"/>
  <c r="K354" i="5" s="1"/>
  <c r="H342" i="5"/>
  <c r="K342" i="5" s="1"/>
  <c r="H343" i="5"/>
  <c r="K343" i="5" s="1"/>
  <c r="H345" i="5"/>
  <c r="K345" i="5" s="1"/>
  <c r="H347" i="5"/>
  <c r="K347" i="5" s="1"/>
  <c r="H348" i="5"/>
  <c r="K348" i="5" s="1"/>
  <c r="H350" i="5"/>
  <c r="K350" i="5" s="1"/>
  <c r="H351" i="5"/>
  <c r="K351" i="5" s="1"/>
  <c r="H355" i="5"/>
  <c r="K355" i="5" s="1"/>
  <c r="H356" i="5"/>
  <c r="K356" i="5" s="1"/>
  <c r="H357" i="5"/>
  <c r="K357" i="5" s="1"/>
  <c r="H358" i="5"/>
  <c r="K358" i="5" s="1"/>
  <c r="H226" i="5"/>
  <c r="H103" i="5"/>
  <c r="H96" i="5"/>
  <c r="H71" i="5"/>
  <c r="H81" i="5"/>
  <c r="K81" i="5" s="1"/>
  <c r="H78" i="5"/>
  <c r="K78" i="5" s="1"/>
  <c r="H77" i="5"/>
  <c r="H50" i="5"/>
  <c r="K50" i="5" s="1"/>
  <c r="H14" i="5"/>
  <c r="K14" i="5" s="1"/>
  <c r="H23" i="5"/>
  <c r="K23" i="5" s="1"/>
  <c r="H106" i="5"/>
  <c r="K106" i="5" s="1"/>
  <c r="H105" i="5"/>
  <c r="K105" i="5" s="1"/>
  <c r="H104" i="5"/>
  <c r="H98" i="5"/>
  <c r="K98" i="5" s="1"/>
  <c r="H97" i="5"/>
  <c r="H70" i="5"/>
  <c r="H412" i="5"/>
  <c r="K412" i="5" s="1"/>
  <c r="H414" i="5"/>
  <c r="K414" i="5" s="1"/>
  <c r="H417" i="5"/>
  <c r="K417" i="5" s="1"/>
  <c r="H418" i="5"/>
  <c r="K418" i="5" s="1"/>
  <c r="H419" i="5"/>
  <c r="K419" i="5" s="1"/>
  <c r="H416" i="5"/>
  <c r="K416" i="5" s="1"/>
  <c r="H407" i="5"/>
  <c r="K407" i="5" s="1"/>
  <c r="H423" i="5"/>
  <c r="K423" i="5" s="1"/>
  <c r="H426" i="5"/>
  <c r="K426" i="5" s="1"/>
  <c r="H427" i="5"/>
  <c r="K427" i="5" s="1"/>
  <c r="H429" i="5"/>
  <c r="K429" i="5" s="1"/>
  <c r="H431" i="5"/>
  <c r="K431" i="5" s="1"/>
  <c r="H434" i="5"/>
  <c r="K434" i="5" s="1"/>
  <c r="H436" i="5"/>
  <c r="K436" i="5" s="1"/>
  <c r="H439" i="5"/>
  <c r="K439" i="5" s="1"/>
  <c r="H440" i="5"/>
  <c r="K440" i="5" s="1"/>
  <c r="H442" i="5"/>
  <c r="K442" i="5" s="1"/>
  <c r="H444" i="5"/>
  <c r="K444" i="5" s="1"/>
  <c r="H445" i="5"/>
  <c r="K445" i="5" s="1"/>
  <c r="H447" i="5"/>
  <c r="K447" i="5" s="1"/>
  <c r="H449" i="5"/>
  <c r="K449" i="5" s="1"/>
  <c r="H450" i="5"/>
  <c r="K450" i="5" s="1"/>
  <c r="H453" i="5"/>
  <c r="K453" i="5" s="1"/>
  <c r="H454" i="5"/>
  <c r="K454" i="5" s="1"/>
  <c r="H456" i="5"/>
  <c r="K456" i="5" s="1"/>
  <c r="H458" i="5"/>
  <c r="K458" i="5" s="1"/>
  <c r="H461" i="5"/>
  <c r="K461" i="5" s="1"/>
  <c r="H463" i="5"/>
  <c r="K463" i="5" s="1"/>
  <c r="H464" i="5"/>
  <c r="K464" i="5" s="1"/>
  <c r="H466" i="5"/>
  <c r="K466" i="5" s="1"/>
  <c r="H680" i="5"/>
  <c r="H672" i="5"/>
  <c r="H661" i="5"/>
  <c r="H600" i="5"/>
  <c r="H614" i="5"/>
  <c r="H632" i="5"/>
  <c r="H496" i="5"/>
  <c r="H508" i="5"/>
  <c r="H227" i="5"/>
  <c r="H219" i="5"/>
  <c r="K219" i="5" s="1"/>
  <c r="H216" i="5"/>
  <c r="K216" i="5" s="1"/>
  <c r="H214" i="5"/>
  <c r="K214" i="5" s="1"/>
  <c r="H172" i="5"/>
  <c r="K172" i="5" s="1"/>
  <c r="H699" i="5"/>
  <c r="H659" i="5"/>
  <c r="H652" i="5"/>
  <c r="H584" i="5"/>
  <c r="H597" i="5"/>
  <c r="H622" i="5"/>
  <c r="H635" i="5"/>
  <c r="H499" i="5"/>
  <c r="H514" i="5"/>
  <c r="H474" i="5"/>
  <c r="H367" i="5"/>
  <c r="K367" i="5" s="1"/>
  <c r="H368" i="5"/>
  <c r="K368" i="5" s="1"/>
  <c r="H370" i="5"/>
  <c r="K370" i="5" s="1"/>
  <c r="H369" i="5"/>
  <c r="K369" i="5" s="1"/>
  <c r="H371" i="5"/>
  <c r="K371" i="5" s="1"/>
  <c r="H374" i="5"/>
  <c r="K374" i="5" s="1"/>
  <c r="H381" i="5"/>
  <c r="K381" i="5" s="1"/>
  <c r="H372" i="5"/>
  <c r="K372" i="5" s="1"/>
  <c r="H376" i="5"/>
  <c r="K376" i="5" s="1"/>
  <c r="H373" i="5"/>
  <c r="K373" i="5" s="1"/>
  <c r="H387" i="5"/>
  <c r="K387" i="5" s="1"/>
  <c r="H375" i="5"/>
  <c r="K375" i="5" s="1"/>
  <c r="H377" i="5"/>
  <c r="K377" i="5" s="1"/>
  <c r="H378" i="5"/>
  <c r="K378" i="5" s="1"/>
  <c r="H391" i="5"/>
  <c r="K391" i="5" s="1"/>
  <c r="H385" i="5"/>
  <c r="K385" i="5" s="1"/>
  <c r="H379" i="5"/>
  <c r="K379" i="5" s="1"/>
  <c r="H395" i="5"/>
  <c r="K395" i="5" s="1"/>
  <c r="H380" i="5"/>
  <c r="K380" i="5" s="1"/>
  <c r="H386" i="5"/>
  <c r="K386" i="5" s="1"/>
  <c r="H384" i="5"/>
  <c r="K384" i="5" s="1"/>
  <c r="H398" i="5"/>
  <c r="K398" i="5" s="1"/>
  <c r="H392" i="5"/>
  <c r="K392" i="5" s="1"/>
  <c r="H388" i="5"/>
  <c r="K388" i="5" s="1"/>
  <c r="H389" i="5"/>
  <c r="K389" i="5" s="1"/>
  <c r="H382" i="5"/>
  <c r="K382" i="5" s="1"/>
  <c r="H383" i="5"/>
  <c r="K383" i="5" s="1"/>
  <c r="H390" i="5"/>
  <c r="K390" i="5" s="1"/>
  <c r="H394" i="5"/>
  <c r="K394" i="5" s="1"/>
  <c r="H403" i="5"/>
  <c r="K403" i="5" s="1"/>
  <c r="H402" i="5"/>
  <c r="K402" i="5" s="1"/>
  <c r="H404" i="5"/>
  <c r="K404" i="5" s="1"/>
  <c r="H406" i="5"/>
  <c r="K406" i="5" s="1"/>
  <c r="H399" i="5"/>
  <c r="K399" i="5" s="1"/>
  <c r="H393" i="5"/>
  <c r="K393" i="5" s="1"/>
  <c r="H396" i="5"/>
  <c r="K396" i="5" s="1"/>
  <c r="H400" i="5"/>
  <c r="K400" i="5" s="1"/>
  <c r="H410" i="5"/>
  <c r="K410" i="5" s="1"/>
  <c r="H411" i="5"/>
  <c r="K411" i="5" s="1"/>
  <c r="H397" i="5"/>
  <c r="K397" i="5" s="1"/>
  <c r="H413" i="5"/>
  <c r="K413" i="5" s="1"/>
  <c r="H415" i="5"/>
  <c r="K415" i="5" s="1"/>
  <c r="H408" i="5"/>
  <c r="K408" i="5" s="1"/>
  <c r="H405" i="5"/>
  <c r="K405" i="5" s="1"/>
  <c r="H401" i="5"/>
  <c r="K401" i="5" s="1"/>
  <c r="H409" i="5"/>
  <c r="K409" i="5" s="1"/>
  <c r="H422" i="5"/>
  <c r="K422" i="5" s="1"/>
  <c r="H424" i="5"/>
  <c r="K424" i="5" s="1"/>
  <c r="H428" i="5"/>
  <c r="K428" i="5" s="1"/>
  <c r="H430" i="5"/>
  <c r="K430" i="5" s="1"/>
  <c r="H432" i="5"/>
  <c r="K432" i="5" s="1"/>
  <c r="H437" i="5"/>
  <c r="K437" i="5" s="1"/>
  <c r="H441" i="5"/>
  <c r="K441" i="5" s="1"/>
  <c r="H443" i="5"/>
  <c r="K443" i="5" s="1"/>
  <c r="H446" i="5"/>
  <c r="K446" i="5" s="1"/>
  <c r="H448" i="5"/>
  <c r="K448" i="5" s="1"/>
  <c r="H451" i="5"/>
  <c r="K451" i="5" s="1"/>
  <c r="H452" i="5"/>
  <c r="K452" i="5" s="1"/>
  <c r="H455" i="5"/>
  <c r="K455" i="5" s="1"/>
  <c r="H457" i="5"/>
  <c r="K457" i="5" s="1"/>
  <c r="H459" i="5"/>
  <c r="K459" i="5" s="1"/>
  <c r="H462" i="5"/>
  <c r="K462" i="5" s="1"/>
  <c r="H465" i="5"/>
  <c r="K465" i="5" s="1"/>
  <c r="H467" i="5"/>
  <c r="K467" i="5" s="1"/>
  <c r="H65" i="5"/>
  <c r="K65" i="5" s="1"/>
  <c r="H63" i="5"/>
  <c r="K63" i="5" s="1"/>
  <c r="H74" i="5"/>
  <c r="K74" i="5" s="1"/>
  <c r="H242" i="5"/>
  <c r="H166" i="5"/>
  <c r="K166" i="5" s="1"/>
  <c r="H40" i="5"/>
  <c r="K40" i="5" s="1"/>
  <c r="H210" i="5"/>
  <c r="K210" i="5" s="1"/>
  <c r="H209" i="5"/>
  <c r="K209" i="5" s="1"/>
  <c r="H207" i="5"/>
  <c r="K207" i="5" s="1"/>
  <c r="H205" i="5"/>
  <c r="K205" i="5" s="1"/>
  <c r="H196" i="5"/>
  <c r="K196" i="5" s="1"/>
  <c r="H203" i="5"/>
  <c r="K203" i="5" s="1"/>
  <c r="H204" i="5"/>
  <c r="K204" i="5" s="1"/>
  <c r="H202" i="5"/>
  <c r="K202" i="5" s="1"/>
  <c r="H201" i="5"/>
  <c r="K201" i="5" s="1"/>
  <c r="H191" i="5"/>
  <c r="K191" i="5" s="1"/>
  <c r="H189" i="5"/>
  <c r="K189" i="5" s="1"/>
  <c r="H200" i="5"/>
  <c r="K200" i="5" s="1"/>
  <c r="H199" i="5"/>
  <c r="K199" i="5" s="1"/>
  <c r="H198" i="5"/>
  <c r="K198" i="5" s="1"/>
  <c r="H197" i="5"/>
  <c r="K197" i="5" s="1"/>
  <c r="H195" i="5"/>
  <c r="K195" i="5" s="1"/>
  <c r="H194" i="5"/>
  <c r="K194" i="5" s="1"/>
  <c r="H193" i="5"/>
  <c r="K193" i="5" s="1"/>
  <c r="H192" i="5"/>
  <c r="K192" i="5" s="1"/>
  <c r="H185" i="5"/>
  <c r="K185" i="5" s="1"/>
  <c r="H184" i="5"/>
  <c r="K184" i="5" s="1"/>
  <c r="H190" i="5"/>
  <c r="K190" i="5" s="1"/>
  <c r="H183" i="5"/>
  <c r="K183" i="5" s="1"/>
  <c r="H181" i="5"/>
  <c r="K181" i="5" s="1"/>
  <c r="H180" i="5"/>
  <c r="K180" i="5" s="1"/>
  <c r="H182" i="5"/>
  <c r="K182" i="5" s="1"/>
  <c r="H188" i="5"/>
  <c r="K188" i="5" s="1"/>
  <c r="H187" i="5"/>
  <c r="K187" i="5" s="1"/>
  <c r="H179" i="5"/>
  <c r="K179" i="5" s="1"/>
  <c r="H186" i="5"/>
  <c r="K186" i="5" s="1"/>
  <c r="H177" i="5"/>
  <c r="K177" i="5" s="1"/>
  <c r="H178" i="5"/>
  <c r="K178" i="5" s="1"/>
  <c r="H176" i="5"/>
  <c r="K176" i="5" s="1"/>
  <c r="H175" i="5"/>
  <c r="K175" i="5" s="1"/>
  <c r="H173" i="5"/>
  <c r="K173" i="5" s="1"/>
  <c r="H174" i="5"/>
  <c r="K174" i="5" s="1"/>
  <c r="H171" i="5"/>
  <c r="K171" i="5" s="1"/>
  <c r="G519" i="5"/>
  <c r="K519" i="5" s="1"/>
  <c r="G491" i="5"/>
  <c r="K491" i="5" s="1"/>
  <c r="G511" i="5"/>
  <c r="K511" i="5" s="1"/>
  <c r="G507" i="5"/>
  <c r="K507" i="5" s="1"/>
  <c r="G489" i="5"/>
  <c r="K489" i="5" s="1"/>
  <c r="G487" i="5"/>
  <c r="K487" i="5" s="1"/>
  <c r="G480" i="5"/>
  <c r="K480" i="5" s="1"/>
  <c r="G499" i="5"/>
  <c r="K499" i="5" s="1"/>
  <c r="G483" i="5"/>
  <c r="K483" i="5" s="1"/>
  <c r="G477" i="5"/>
  <c r="K477" i="5" s="1"/>
  <c r="G639" i="5"/>
  <c r="K639" i="5" s="1"/>
  <c r="G637" i="5"/>
  <c r="K637" i="5" s="1"/>
  <c r="G635" i="5"/>
  <c r="G617" i="5"/>
  <c r="K617" i="5" s="1"/>
  <c r="G631" i="5"/>
  <c r="K631" i="5" s="1"/>
  <c r="G626" i="5"/>
  <c r="K626" i="5" s="1"/>
  <c r="G624" i="5"/>
  <c r="G623" i="5"/>
  <c r="K623" i="5" s="1"/>
  <c r="G622" i="5"/>
  <c r="K622" i="5" s="1"/>
  <c r="G614" i="5"/>
  <c r="K614" i="5" s="1"/>
  <c r="G612" i="5"/>
  <c r="K612" i="5" s="1"/>
  <c r="G607" i="5"/>
  <c r="K607" i="5" s="1"/>
  <c r="G595" i="5"/>
  <c r="K595" i="5" s="1"/>
  <c r="G604" i="5"/>
  <c r="K604" i="5" s="1"/>
  <c r="G602" i="5"/>
  <c r="K602" i="5" s="1"/>
  <c r="G600" i="5"/>
  <c r="K600" i="5" s="1"/>
  <c r="G590" i="5"/>
  <c r="K590" i="5" s="1"/>
  <c r="G587" i="5"/>
  <c r="K587" i="5" s="1"/>
  <c r="G584" i="5"/>
  <c r="K584" i="5" s="1"/>
  <c r="G645" i="5"/>
  <c r="K645" i="5" s="1"/>
  <c r="G651" i="5"/>
  <c r="K651" i="5" s="1"/>
  <c r="G650" i="5"/>
  <c r="K650" i="5" s="1"/>
  <c r="G648" i="5"/>
  <c r="K648" i="5" s="1"/>
  <c r="G673" i="5"/>
  <c r="K673" i="5" s="1"/>
  <c r="G670" i="5"/>
  <c r="K670" i="5" s="1"/>
  <c r="G667" i="5"/>
  <c r="K667" i="5" s="1"/>
  <c r="G664" i="5"/>
  <c r="K664" i="5" s="1"/>
  <c r="G660" i="5"/>
  <c r="K660" i="5" s="1"/>
  <c r="G679" i="5"/>
  <c r="K679" i="5" s="1"/>
  <c r="G682" i="5"/>
  <c r="K682" i="5" s="1"/>
  <c r="G686" i="5"/>
  <c r="K686" i="5" s="1"/>
  <c r="G683" i="5"/>
  <c r="K683" i="5" s="1"/>
  <c r="G685" i="5"/>
  <c r="K685" i="5" s="1"/>
  <c r="G699" i="5"/>
  <c r="K699" i="5" s="1"/>
  <c r="G694" i="5"/>
  <c r="K694" i="5" s="1"/>
  <c r="G690" i="5"/>
  <c r="K690" i="5" s="1"/>
  <c r="G708" i="5"/>
  <c r="K708" i="5" s="1"/>
  <c r="G717" i="5"/>
  <c r="K717" i="5" s="1"/>
  <c r="G713" i="5"/>
  <c r="K713" i="5" s="1"/>
  <c r="G752" i="5"/>
  <c r="K752" i="5" s="1"/>
  <c r="G790" i="5"/>
  <c r="K790" i="5" s="1"/>
  <c r="G788" i="5"/>
  <c r="K788" i="5" s="1"/>
  <c r="G785" i="5"/>
  <c r="K785" i="5" s="1"/>
  <c r="G781" i="5"/>
  <c r="K781" i="5" s="1"/>
  <c r="G778" i="5"/>
  <c r="K778" i="5" s="1"/>
  <c r="G775" i="5"/>
  <c r="K775" i="5" s="1"/>
  <c r="G771" i="5"/>
  <c r="K771" i="5" s="1"/>
  <c r="G769" i="5"/>
  <c r="K769" i="5" s="1"/>
  <c r="G766" i="5"/>
  <c r="K766" i="5" s="1"/>
  <c r="G761" i="5"/>
  <c r="K761" i="5" s="1"/>
  <c r="G745" i="5"/>
  <c r="K745" i="5" s="1"/>
  <c r="G756" i="5"/>
  <c r="K756" i="5" s="1"/>
  <c r="G755" i="5"/>
  <c r="K755" i="5" s="1"/>
  <c r="G738" i="5"/>
  <c r="K738" i="5" s="1"/>
  <c r="G737" i="5"/>
  <c r="K737" i="5" s="1"/>
  <c r="G747" i="5"/>
  <c r="K747" i="5" s="1"/>
  <c r="G741" i="5"/>
  <c r="K741" i="5" s="1"/>
  <c r="G732" i="5"/>
  <c r="K732" i="5" s="1"/>
  <c r="G734" i="5"/>
  <c r="K734" i="5" s="1"/>
  <c r="G727" i="5"/>
  <c r="K727" i="5" s="1"/>
  <c r="G722" i="5"/>
  <c r="K722" i="5" s="1"/>
  <c r="G58" i="5"/>
  <c r="K58" i="5" s="1"/>
  <c r="G51" i="5"/>
  <c r="K51" i="5" s="1"/>
  <c r="G52" i="5"/>
  <c r="K52" i="5" s="1"/>
  <c r="G75" i="5"/>
  <c r="K75" i="5" s="1"/>
  <c r="G77" i="5"/>
  <c r="K77" i="5" s="1"/>
  <c r="G70" i="5"/>
  <c r="K70" i="5" s="1"/>
  <c r="G83" i="5"/>
  <c r="K83" i="5" s="1"/>
  <c r="G86" i="5"/>
  <c r="K86" i="5" s="1"/>
  <c r="G71" i="5"/>
  <c r="K71" i="5" s="1"/>
  <c r="G92" i="5"/>
  <c r="K92" i="5" s="1"/>
  <c r="G88" i="5"/>
  <c r="K88" i="5" s="1"/>
  <c r="G89" i="5"/>
  <c r="K89" i="5" s="1"/>
  <c r="G93" i="5"/>
  <c r="K93" i="5" s="1"/>
  <c r="G82" i="5"/>
  <c r="K82" i="5" s="1"/>
  <c r="G94" i="5"/>
  <c r="K94" i="5" s="1"/>
  <c r="G95" i="5"/>
  <c r="K95" i="5" s="1"/>
  <c r="G96" i="5"/>
  <c r="K96" i="5" s="1"/>
  <c r="G97" i="5"/>
  <c r="K97" i="5" s="1"/>
  <c r="G101" i="5"/>
  <c r="K101" i="5" s="1"/>
  <c r="G102" i="5"/>
  <c r="K102" i="5" s="1"/>
  <c r="G103" i="5"/>
  <c r="K103" i="5" s="1"/>
  <c r="G104" i="5"/>
  <c r="K104" i="5" s="1"/>
  <c r="G215" i="5"/>
  <c r="K215" i="5" s="1"/>
  <c r="G223" i="5"/>
  <c r="K223" i="5" s="1"/>
  <c r="G226" i="5"/>
  <c r="K226" i="5" s="1"/>
  <c r="G227" i="5"/>
  <c r="K227" i="5" s="1"/>
  <c r="G242" i="5"/>
  <c r="K242" i="5" s="1"/>
  <c r="G302" i="5"/>
  <c r="K302" i="5" s="1"/>
  <c r="G366" i="5"/>
  <c r="K366" i="5" s="1"/>
  <c r="G474" i="5"/>
  <c r="K474" i="5" s="1"/>
  <c r="G583" i="5"/>
  <c r="K583" i="5" s="1"/>
  <c r="G661" i="5"/>
  <c r="K661" i="5" s="1"/>
  <c r="G678" i="5"/>
  <c r="K678" i="5" s="1"/>
  <c r="G706" i="5"/>
  <c r="K706" i="5" s="1"/>
  <c r="G729" i="5"/>
  <c r="K729" i="5" s="1"/>
  <c r="G514" i="5"/>
  <c r="K514" i="5" s="1"/>
  <c r="G508" i="5"/>
  <c r="K508" i="5" s="1"/>
  <c r="G488" i="5"/>
  <c r="K488" i="5" s="1"/>
  <c r="G504" i="5"/>
  <c r="K504" i="5" s="1"/>
  <c r="G484" i="5"/>
  <c r="K484" i="5" s="1"/>
  <c r="G481" i="5"/>
  <c r="K481" i="5" s="1"/>
  <c r="G486" i="5"/>
  <c r="K486" i="5" s="1"/>
  <c r="G479" i="5"/>
  <c r="K479" i="5" s="1"/>
  <c r="G476" i="5"/>
  <c r="K476" i="5" s="1"/>
  <c r="G475" i="5"/>
  <c r="K475" i="5" s="1"/>
  <c r="G638" i="5"/>
  <c r="K638" i="5" s="1"/>
  <c r="G634" i="5"/>
  <c r="K634" i="5" s="1"/>
  <c r="G632" i="5"/>
  <c r="K632" i="5" s="1"/>
  <c r="G619" i="5"/>
  <c r="K619" i="5" s="1"/>
  <c r="G609" i="5"/>
  <c r="K609" i="5" s="1"/>
  <c r="G610" i="5"/>
  <c r="K610" i="5" s="1"/>
  <c r="G620" i="5"/>
  <c r="K620" i="5" s="1"/>
  <c r="G615" i="5"/>
  <c r="K615" i="5" s="1"/>
  <c r="G598" i="5"/>
  <c r="K598" i="5" s="1"/>
  <c r="G594" i="5"/>
  <c r="K594" i="5" s="1"/>
  <c r="G606" i="5"/>
  <c r="K606" i="5" s="1"/>
  <c r="G603" i="5"/>
  <c r="K603" i="5" s="1"/>
  <c r="G601" i="5"/>
  <c r="K601" i="5" s="1"/>
  <c r="G593" i="5"/>
  <c r="K593" i="5" s="1"/>
  <c r="G592" i="5"/>
  <c r="K592" i="5" s="1"/>
  <c r="G589" i="5"/>
  <c r="K589" i="5" s="1"/>
  <c r="G586" i="5"/>
  <c r="K586" i="5" s="1"/>
  <c r="G582" i="5"/>
  <c r="K582" i="5" s="1"/>
  <c r="G581" i="5"/>
  <c r="K581" i="5" s="1"/>
  <c r="G580" i="5"/>
  <c r="K580" i="5" s="1"/>
  <c r="G647" i="5"/>
  <c r="K647" i="5" s="1"/>
  <c r="G653" i="5"/>
  <c r="K653" i="5" s="1"/>
  <c r="G658" i="5"/>
  <c r="K658" i="5" s="1"/>
  <c r="G652" i="5"/>
  <c r="K652" i="5" s="1"/>
  <c r="G671" i="5"/>
  <c r="K671" i="5" s="1"/>
  <c r="G668" i="5"/>
  <c r="K668" i="5" s="1"/>
  <c r="G666" i="5"/>
  <c r="K666" i="5" s="1"/>
  <c r="G662" i="5"/>
  <c r="K662" i="5" s="1"/>
  <c r="G654" i="5"/>
  <c r="K654" i="5" s="1"/>
  <c r="G681" i="5"/>
  <c r="K681" i="5" s="1"/>
  <c r="G684" i="5"/>
  <c r="G688" i="5"/>
  <c r="K688" i="5" s="1"/>
  <c r="G701" i="5"/>
  <c r="K701" i="5" s="1"/>
  <c r="G698" i="5"/>
  <c r="K698" i="5" s="1"/>
  <c r="G693" i="5"/>
  <c r="K693" i="5" s="1"/>
  <c r="G707" i="5"/>
  <c r="K707" i="5" s="1"/>
  <c r="G711" i="5"/>
  <c r="K711" i="5" s="1"/>
  <c r="G715" i="5"/>
  <c r="K715" i="5" s="1"/>
  <c r="G712" i="5"/>
  <c r="K712" i="5" s="1"/>
  <c r="G709" i="5"/>
  <c r="K709" i="5" s="1"/>
  <c r="G791" i="5"/>
  <c r="K791" i="5" s="1"/>
  <c r="G787" i="5"/>
  <c r="K787" i="5" s="1"/>
  <c r="G784" i="5"/>
  <c r="K784" i="5" s="1"/>
  <c r="G780" i="5"/>
  <c r="K780" i="5" s="1"/>
  <c r="G777" i="5"/>
  <c r="K777" i="5" s="1"/>
  <c r="G774" i="5"/>
  <c r="K774" i="5" s="1"/>
  <c r="G772" i="5"/>
  <c r="K772" i="5" s="1"/>
  <c r="G770" i="5"/>
  <c r="K770" i="5" s="1"/>
  <c r="G767" i="5"/>
  <c r="K767" i="5" s="1"/>
  <c r="G763" i="5"/>
  <c r="K763" i="5" s="1"/>
  <c r="G759" i="5"/>
  <c r="K759" i="5" s="1"/>
  <c r="G757" i="5"/>
  <c r="K757" i="5" s="1"/>
  <c r="G742" i="5"/>
  <c r="K742" i="5" s="1"/>
  <c r="G754" i="5"/>
  <c r="K754" i="5" s="1"/>
  <c r="G735" i="5"/>
  <c r="K735" i="5" s="1"/>
  <c r="G746" i="5"/>
  <c r="K746" i="5" s="1"/>
  <c r="G733" i="5"/>
  <c r="K733" i="5" s="1"/>
  <c r="G730" i="5"/>
  <c r="K730" i="5" s="1"/>
  <c r="G728" i="5"/>
  <c r="K728" i="5" s="1"/>
  <c r="G726" i="5"/>
  <c r="K726" i="5" s="1"/>
  <c r="G723" i="5"/>
  <c r="K723" i="5" s="1"/>
  <c r="G517" i="5"/>
  <c r="K517" i="5" s="1"/>
  <c r="G492" i="5"/>
  <c r="K492" i="5" s="1"/>
  <c r="G510" i="5"/>
  <c r="K510" i="5" s="1"/>
  <c r="G490" i="5"/>
  <c r="K490" i="5" s="1"/>
  <c r="G485" i="5"/>
  <c r="K485" i="5" s="1"/>
  <c r="G482" i="5"/>
  <c r="K482" i="5" s="1"/>
  <c r="G498" i="5"/>
  <c r="K498" i="5" s="1"/>
  <c r="G496" i="5"/>
  <c r="K496" i="5" s="1"/>
  <c r="G478" i="5"/>
  <c r="K478" i="5" s="1"/>
  <c r="G640" i="5"/>
  <c r="K640" i="5" s="1"/>
  <c r="G636" i="5"/>
  <c r="K636" i="5" s="1"/>
  <c r="G633" i="5"/>
  <c r="K633" i="5" s="1"/>
  <c r="G630" i="5"/>
  <c r="K630" i="5" s="1"/>
  <c r="G616" i="5"/>
  <c r="K616" i="5" s="1"/>
  <c r="G625" i="5"/>
  <c r="K625" i="5" s="1"/>
  <c r="G628" i="5"/>
  <c r="K628" i="5" s="1"/>
  <c r="G618" i="5"/>
  <c r="K618" i="5" s="1"/>
  <c r="G613" i="5"/>
  <c r="K613" i="5" s="1"/>
  <c r="G611" i="5"/>
  <c r="K611" i="5" s="1"/>
  <c r="G596" i="5"/>
  <c r="K596" i="5" s="1"/>
  <c r="G605" i="5"/>
  <c r="K605" i="5" s="1"/>
  <c r="G597" i="5"/>
  <c r="K597" i="5" s="1"/>
  <c r="G591" i="5"/>
  <c r="K591" i="5" s="1"/>
  <c r="G599" i="5"/>
  <c r="K599" i="5" s="1"/>
  <c r="G608" i="5"/>
  <c r="K608" i="5" s="1"/>
  <c r="G585" i="5"/>
  <c r="K585" i="5" s="1"/>
  <c r="G588" i="5"/>
  <c r="K588" i="5" s="1"/>
  <c r="G541" i="5"/>
  <c r="K541" i="5" s="1"/>
  <c r="G646" i="5"/>
  <c r="K646" i="5" s="1"/>
  <c r="G655" i="5"/>
  <c r="K655" i="5" s="1"/>
  <c r="G657" i="5"/>
  <c r="K657" i="5" s="1"/>
  <c r="G649" i="5"/>
  <c r="K649" i="5" s="1"/>
  <c r="G656" i="5"/>
  <c r="K656" i="5" s="1"/>
  <c r="G672" i="5"/>
  <c r="K672" i="5" s="1"/>
  <c r="G669" i="5"/>
  <c r="K669" i="5" s="1"/>
  <c r="G665" i="5"/>
  <c r="K665" i="5" s="1"/>
  <c r="G663" i="5"/>
  <c r="K663" i="5" s="1"/>
  <c r="G659" i="5"/>
  <c r="K659" i="5" s="1"/>
  <c r="G680" i="5"/>
  <c r="K680" i="5" s="1"/>
  <c r="G692" i="5"/>
  <c r="K692" i="5" s="1"/>
  <c r="G689" i="5"/>
  <c r="K689" i="5" s="1"/>
  <c r="G700" i="5"/>
  <c r="K700" i="5" s="1"/>
  <c r="G697" i="5"/>
  <c r="K697" i="5" s="1"/>
  <c r="G695" i="5"/>
  <c r="K695" i="5" s="1"/>
  <c r="G687" i="5"/>
  <c r="K687" i="5" s="1"/>
  <c r="G691" i="5"/>
  <c r="K691" i="5" s="1"/>
  <c r="G714" i="5"/>
  <c r="K714" i="5" s="1"/>
  <c r="G716" i="5"/>
  <c r="K716" i="5" s="1"/>
  <c r="G710" i="5"/>
  <c r="K710" i="5" s="1"/>
  <c r="G762" i="5"/>
  <c r="K762" i="5" s="1"/>
  <c r="G789" i="5"/>
  <c r="K789" i="5" s="1"/>
  <c r="G786" i="5"/>
  <c r="K786" i="5" s="1"/>
  <c r="G783" i="5"/>
  <c r="K783" i="5" s="1"/>
  <c r="G782" i="5"/>
  <c r="K782" i="5" s="1"/>
  <c r="G779" i="5"/>
  <c r="K779" i="5" s="1"/>
  <c r="G776" i="5"/>
  <c r="K776" i="5" s="1"/>
  <c r="G773" i="5"/>
  <c r="K773" i="5" s="1"/>
  <c r="G753" i="5"/>
  <c r="K753" i="5" s="1"/>
  <c r="G768" i="5"/>
  <c r="K768" i="5" s="1"/>
  <c r="G764" i="5"/>
  <c r="K764" i="5" s="1"/>
  <c r="G760" i="5"/>
  <c r="K760" i="5" s="1"/>
  <c r="G758" i="5"/>
  <c r="K758" i="5" s="1"/>
  <c r="G743" i="5"/>
  <c r="K743" i="5" s="1"/>
  <c r="G739" i="5"/>
  <c r="K739" i="5" s="1"/>
  <c r="G751" i="5"/>
  <c r="K751" i="5" s="1"/>
  <c r="G748" i="5"/>
  <c r="K748" i="5" s="1"/>
  <c r="G744" i="5"/>
  <c r="K744" i="5" s="1"/>
  <c r="G740" i="5"/>
  <c r="K740" i="5" s="1"/>
  <c r="G731" i="5"/>
  <c r="K731" i="5" s="1"/>
  <c r="G736" i="5"/>
  <c r="K736" i="5" s="1"/>
  <c r="G725" i="5"/>
  <c r="K725" i="5" s="1"/>
  <c r="K624" i="5" l="1"/>
  <c r="K635" i="5"/>
  <c r="K684" i="5"/>
  <c r="F24" i="4"/>
  <c r="F73" i="4"/>
  <c r="D181" i="4"/>
  <c r="D182" i="4"/>
  <c r="F234" i="4"/>
  <c r="D296" i="4"/>
  <c r="F311" i="4"/>
  <c r="F344" i="4"/>
  <c r="D389" i="4"/>
  <c r="F455" i="3" l="1"/>
  <c r="F359" i="3"/>
  <c r="F218" i="3"/>
  <c r="F214" i="3"/>
  <c r="F27" i="3"/>
  <c r="I284" i="2" l="1"/>
  <c r="I27" i="2"/>
  <c r="I18" i="2"/>
  <c r="I326" i="1" l="1"/>
  <c r="I371" i="1"/>
</calcChain>
</file>

<file path=xl/sharedStrings.xml><?xml version="1.0" encoding="utf-8"?>
<sst xmlns="http://schemas.openxmlformats.org/spreadsheetml/2006/main" count="11909" uniqueCount="976">
  <si>
    <t>Ж10,</t>
  </si>
  <si>
    <t>9 КП, 1,4 км</t>
  </si>
  <si>
    <t>№п/п</t>
  </si>
  <si>
    <t>Фамилия, имя</t>
  </si>
  <si>
    <t>Колл</t>
  </si>
  <si>
    <t>ект</t>
  </si>
  <si>
    <t>ив</t>
  </si>
  <si>
    <t>р ГР</t>
  </si>
  <si>
    <t>Результат</t>
  </si>
  <si>
    <t>Место</t>
  </si>
  <si>
    <t>Очки  Прим</t>
  </si>
  <si>
    <t>Грачева Заряна</t>
  </si>
  <si>
    <t>СШОР</t>
  </si>
  <si>
    <t>Вильденбе</t>
  </si>
  <si>
    <t>Беликова Екатерина</t>
  </si>
  <si>
    <t>Берёзовая</t>
  </si>
  <si>
    <t>Прядильщикова Алена</t>
  </si>
  <si>
    <t>Юго-Запад</t>
  </si>
  <si>
    <t>Заенцева Евгения</t>
  </si>
  <si>
    <t>Куликова Просковья</t>
  </si>
  <si>
    <t>АТЛЕТ</t>
  </si>
  <si>
    <t>Савченко Василиса</t>
  </si>
  <si>
    <t>Азимут</t>
  </si>
  <si>
    <t>Котова Мила</t>
  </si>
  <si>
    <t>Ворожбит Злата</t>
  </si>
  <si>
    <t>Паровоз</t>
  </si>
  <si>
    <t>Курлова Полина</t>
  </si>
  <si>
    <t>Торнадо</t>
  </si>
  <si>
    <t>3.13.12.2</t>
  </si>
  <si>
    <t>Терновых Таисия</t>
  </si>
  <si>
    <t>Бердникова Таисия</t>
  </si>
  <si>
    <t>Ж12,</t>
  </si>
  <si>
    <t>10 КП, 1,5 км</t>
  </si>
  <si>
    <t>Черкасова Дарья</t>
  </si>
  <si>
    <t>ОРИОН</t>
  </si>
  <si>
    <t>Кальницкая Александра</t>
  </si>
  <si>
    <t>Столповская Карина</t>
  </si>
  <si>
    <t>Криуля Валерия</t>
  </si>
  <si>
    <t>Петроченко Вероника</t>
  </si>
  <si>
    <t>Захарова Дарья</t>
  </si>
  <si>
    <t>Макейчик</t>
  </si>
  <si>
    <t>Заенцева Наталья</t>
  </si>
  <si>
    <t>Собинина Елизавета</t>
  </si>
  <si>
    <t>Сигаева Александра</t>
  </si>
  <si>
    <t>Салькова Екатерина</t>
  </si>
  <si>
    <t>Дон спорт</t>
  </si>
  <si>
    <t>Арапова Нелли</t>
  </si>
  <si>
    <t>Кондратенко Мария</t>
  </si>
  <si>
    <t>Азарина Ирина</t>
  </si>
  <si>
    <t>ГавриловS</t>
  </si>
  <si>
    <t>Чащина София</t>
  </si>
  <si>
    <t>Олимп</t>
  </si>
  <si>
    <t>Сенцова Дарья</t>
  </si>
  <si>
    <t>ИМПУЛЬС</t>
  </si>
  <si>
    <t>Деревенских Василиса</t>
  </si>
  <si>
    <t>Коровина Ксения</t>
  </si>
  <si>
    <t>Поган Олеся</t>
  </si>
  <si>
    <t>Васьковская Софья</t>
  </si>
  <si>
    <t>Гусева Юлия</t>
  </si>
  <si>
    <t>Скворцова Инна</t>
  </si>
  <si>
    <t>Куликова Антонина</t>
  </si>
  <si>
    <t>Терновых Варвара</t>
  </si>
  <si>
    <t>Анциферова Виктория</t>
  </si>
  <si>
    <t>Струкова София</t>
  </si>
  <si>
    <t>Смородино</t>
  </si>
  <si>
    <t>Нестеровская Ульяна</t>
  </si>
  <si>
    <t>Цыбакова Софья</t>
  </si>
  <si>
    <t>Косарева Виктория</t>
  </si>
  <si>
    <t>Куксина Анастасия</t>
  </si>
  <si>
    <t>Миллер Кира</t>
  </si>
  <si>
    <t>Токарева Ксения</t>
  </si>
  <si>
    <t>Харченко Полина</t>
  </si>
  <si>
    <t>Часовских Олеся</t>
  </si>
  <si>
    <t>Подшивалова Лидия</t>
  </si>
  <si>
    <t>Маленко Анастасия</t>
  </si>
  <si>
    <t>Пеепечина Мария</t>
  </si>
  <si>
    <t>Пиховкина Виталина</t>
  </si>
  <si>
    <t>Аксенова Мария</t>
  </si>
  <si>
    <t>Новикова Полина</t>
  </si>
  <si>
    <t>Шипилова Маргарита</t>
  </si>
  <si>
    <t>Маришина Карина</t>
  </si>
  <si>
    <t>Скачкова Мирослава</t>
  </si>
  <si>
    <t>Ж14,</t>
  </si>
  <si>
    <t>11 КП, 2 км</t>
  </si>
  <si>
    <t>Уразова Ярослава</t>
  </si>
  <si>
    <t>Богданка</t>
  </si>
  <si>
    <t>Неделина Варвара</t>
  </si>
  <si>
    <t>Громашева Дарья</t>
  </si>
  <si>
    <t>Бердникова Вероника</t>
  </si>
  <si>
    <t>Шкурина Мария</t>
  </si>
  <si>
    <t>Ряскина Виктория</t>
  </si>
  <si>
    <t>Снегирева Елизавета</t>
  </si>
  <si>
    <t>Иванова Полина</t>
  </si>
  <si>
    <t>Косыгина Вероника</t>
  </si>
  <si>
    <t>Корчагина Алёна</t>
  </si>
  <si>
    <t>Грабиненко Елена</t>
  </si>
  <si>
    <t>Sirius Пи</t>
  </si>
  <si>
    <t>Часовских Карина</t>
  </si>
  <si>
    <t>Лелякова Соня</t>
  </si>
  <si>
    <t>Ушакова Мария</t>
  </si>
  <si>
    <t>Шишлова Алиса</t>
  </si>
  <si>
    <t>Деминтиевская Екатерина</t>
  </si>
  <si>
    <t>Гурина Мария</t>
  </si>
  <si>
    <t>Диброва Арина</t>
  </si>
  <si>
    <t>Комарова Виктория</t>
  </si>
  <si>
    <t>Лавлинская Виктория</t>
  </si>
  <si>
    <t>Кондратьева Елизавета</t>
  </si>
  <si>
    <t>Азарина Анна</t>
  </si>
  <si>
    <t>Бычуткина Александра</t>
  </si>
  <si>
    <t>Якименко Виктория</t>
  </si>
  <si>
    <t>Изюмова Анна</t>
  </si>
  <si>
    <t>Наумова София</t>
  </si>
  <si>
    <t>Баламутова Алёна</t>
  </si>
  <si>
    <t>Кукуева Елизавета</t>
  </si>
  <si>
    <t>Божко Алина</t>
  </si>
  <si>
    <t>Корчун Дарья</t>
  </si>
  <si>
    <t>Колодиевская Милана</t>
  </si>
  <si>
    <t>Королёва София</t>
  </si>
  <si>
    <t>Ковалева Кира</t>
  </si>
  <si>
    <t>Шишкина Мария</t>
  </si>
  <si>
    <t>Есина Злата</t>
  </si>
  <si>
    <t>Станченко Анастасия</t>
  </si>
  <si>
    <t>Корсакова Анастасия</t>
  </si>
  <si>
    <t>Бударина Алиса</t>
  </si>
  <si>
    <t>Ж16,</t>
  </si>
  <si>
    <t>12 КП, 2,1 км</t>
  </si>
  <si>
    <t>Нестерова Александра</t>
  </si>
  <si>
    <t>Уварова Софья</t>
  </si>
  <si>
    <t>Кудинова Дарья</t>
  </si>
  <si>
    <t>Репина Мария</t>
  </si>
  <si>
    <t>Калантарова Алина</t>
  </si>
  <si>
    <t>Киселева Елизавета</t>
  </si>
  <si>
    <t>Фоменко Анастасия</t>
  </si>
  <si>
    <t>Понамаренко Анна</t>
  </si>
  <si>
    <t>Огаркова Ульяна</t>
  </si>
  <si>
    <t>Глаголева Елена</t>
  </si>
  <si>
    <t>Салькова Дарья</t>
  </si>
  <si>
    <t>Бердникова Арина</t>
  </si>
  <si>
    <t>Лаврова Вероника</t>
  </si>
  <si>
    <t>Савельева Арина</t>
  </si>
  <si>
    <t>Бердникова Ева</t>
  </si>
  <si>
    <t>Недоноскова Анна</t>
  </si>
  <si>
    <t>Тараненко Владислава</t>
  </si>
  <si>
    <t>Садова Дарьяна</t>
  </si>
  <si>
    <t>Семибратова Маргарита</t>
  </si>
  <si>
    <t>Глаголева Анастасия</t>
  </si>
  <si>
    <t>Берцева Елизавета</t>
  </si>
  <si>
    <t>Фролова Дарья</t>
  </si>
  <si>
    <t>Мелихова Мария</t>
  </si>
  <si>
    <t>Чиркова Анна</t>
  </si>
  <si>
    <t>Орлянская Елизавета</t>
  </si>
  <si>
    <t>Талтынова Виктория</t>
  </si>
  <si>
    <t>Журова Арина</t>
  </si>
  <si>
    <t>Малай Мелиса</t>
  </si>
  <si>
    <t>Чиркова Мария</t>
  </si>
  <si>
    <t>Максимова Виктория</t>
  </si>
  <si>
    <t>Ж18,</t>
  </si>
  <si>
    <t>12 КП, 2,5 км</t>
  </si>
  <si>
    <t>Кустова Мария</t>
  </si>
  <si>
    <t>Иванова Юлия</t>
  </si>
  <si>
    <t>Клёсова Виктория</t>
  </si>
  <si>
    <t>Перепеченая Анна</t>
  </si>
  <si>
    <t>Кирилова Ангелина</t>
  </si>
  <si>
    <t>Потапенко Елизавета</t>
  </si>
  <si>
    <t>Жулькина Екатерина</t>
  </si>
  <si>
    <t>Моргунова Мария</t>
  </si>
  <si>
    <t>Трофимова Мария</t>
  </si>
  <si>
    <t>Черепанова Екатерина</t>
  </si>
  <si>
    <t>Мелихова Анастасия</t>
  </si>
  <si>
    <t>Ж35,</t>
  </si>
  <si>
    <t>Малыгина Мария</t>
  </si>
  <si>
    <t>Макейчик Наталья</t>
  </si>
  <si>
    <t>Хованская Мария</t>
  </si>
  <si>
    <t>Захарова Елена</t>
  </si>
  <si>
    <t>Шевелева Инна</t>
  </si>
  <si>
    <t>Воро</t>
  </si>
  <si>
    <t>неж</t>
  </si>
  <si>
    <t>Старцева Елена</t>
  </si>
  <si>
    <t>Беликова Ирина</t>
  </si>
  <si>
    <t>ВГЛТ</t>
  </si>
  <si>
    <t>У</t>
  </si>
  <si>
    <t>Лозинская Юлия</t>
  </si>
  <si>
    <t>Кальницкая Галина</t>
  </si>
  <si>
    <t>Репина Екатерина</t>
  </si>
  <si>
    <t>Гурина Юлия</t>
  </si>
  <si>
    <t>Панкова Алла</t>
  </si>
  <si>
    <t>Коноплева Ирина</t>
  </si>
  <si>
    <t>Ж55,</t>
  </si>
  <si>
    <t>Патрина Надежда</t>
  </si>
  <si>
    <t>Непо</t>
  </si>
  <si>
    <t>сед</t>
  </si>
  <si>
    <t>ы</t>
  </si>
  <si>
    <t>Большунова Татьяна</t>
  </si>
  <si>
    <t>Молоткова Нина</t>
  </si>
  <si>
    <t>ЖЭ,</t>
  </si>
  <si>
    <t>14 КП, 3,2 км</t>
  </si>
  <si>
    <t>Скачкова Татьяна</t>
  </si>
  <si>
    <t>Георгиева Маргарита</t>
  </si>
  <si>
    <t>Шамарина Екатерина</t>
  </si>
  <si>
    <t>Леонтьева Елена</t>
  </si>
  <si>
    <t>Свирь Екатерина</t>
  </si>
  <si>
    <t>Зеленина Лидия</t>
  </si>
  <si>
    <t>Божко Екатерина</t>
  </si>
  <si>
    <t>Попова Анна</t>
  </si>
  <si>
    <t>Гладких Ксения</t>
  </si>
  <si>
    <t>Литвина Ирина</t>
  </si>
  <si>
    <t>Чудина Татьяна</t>
  </si>
  <si>
    <t>Чавкина Елизавета</t>
  </si>
  <si>
    <t>Назарова Людмила</t>
  </si>
  <si>
    <t>М10,</t>
  </si>
  <si>
    <t>Сигаев Андрей</t>
  </si>
  <si>
    <t>Сенцов Федор</t>
  </si>
  <si>
    <t>Киселев Иван</t>
  </si>
  <si>
    <t>Колесник Георгий</t>
  </si>
  <si>
    <t>Зобнов Кирилл</t>
  </si>
  <si>
    <t>Георгиев Георгий</t>
  </si>
  <si>
    <t>Тураев</t>
  </si>
  <si>
    <t>Щербаков Артём</t>
  </si>
  <si>
    <t>Головин Георгий</t>
  </si>
  <si>
    <t>Шаршов Александр</t>
  </si>
  <si>
    <t>Алябьев Дмитрий</t>
  </si>
  <si>
    <t>Рябов Дмитрий</t>
  </si>
  <si>
    <t>Рудько Алексей</t>
  </si>
  <si>
    <t>Корсаков Тимур</t>
  </si>
  <si>
    <t>Першин Роман</t>
  </si>
  <si>
    <t>Осадчий Евгений</t>
  </si>
  <si>
    <t>Косарев Дмитрий</t>
  </si>
  <si>
    <t>Дудкин Владимир</t>
  </si>
  <si>
    <t>Пронин Алексей</t>
  </si>
  <si>
    <t>Мельников Георгий</t>
  </si>
  <si>
    <t>Попов Дмитрий</t>
  </si>
  <si>
    <t>Гуньков Станислав</t>
  </si>
  <si>
    <t>Шамшурин Илья</t>
  </si>
  <si>
    <t>Ткаченко Федор</t>
  </si>
  <si>
    <t>Иванников Кирилл</t>
  </si>
  <si>
    <t>М12,</t>
  </si>
  <si>
    <t>10 КП, 1,6 км</t>
  </si>
  <si>
    <t>Хованский Василий</t>
  </si>
  <si>
    <t>Панков Данил</t>
  </si>
  <si>
    <t>Панин Артём</t>
  </si>
  <si>
    <t>Шумко Михаил</t>
  </si>
  <si>
    <t>Инютин Станислав</t>
  </si>
  <si>
    <t>Кривцов Максим</t>
  </si>
  <si>
    <t>Пономарев Роман</t>
  </si>
  <si>
    <t>Труш Лев</t>
  </si>
  <si>
    <t>Савченко Иван</t>
  </si>
  <si>
    <t>Тихонов Валерий</t>
  </si>
  <si>
    <t>Савельев Владимир</t>
  </si>
  <si>
    <t>Аксенов Александр</t>
  </si>
  <si>
    <t>Яньшин Артём</t>
  </si>
  <si>
    <t>Данилин Алексей</t>
  </si>
  <si>
    <t>Валявко Иван</t>
  </si>
  <si>
    <t>Спицын Ярослав</t>
  </si>
  <si>
    <t>Столповский Максим</t>
  </si>
  <si>
    <t>Парахин Владимир</t>
  </si>
  <si>
    <t>Чуйков Максим</t>
  </si>
  <si>
    <t>Мариупольский Тимур</t>
  </si>
  <si>
    <t>Мещеряков Максим</t>
  </si>
  <si>
    <t>Пошвин Кирилл</t>
  </si>
  <si>
    <t>Дудкин Олег</t>
  </si>
  <si>
    <t>Котов Антон</t>
  </si>
  <si>
    <t>Фомин Тимофей</t>
  </si>
  <si>
    <t>Чикунов Михаил</t>
  </si>
  <si>
    <t>Лебеденко Матвей</t>
  </si>
  <si>
    <t>Окладников Ярослав</t>
  </si>
  <si>
    <t>Окунев Руслан</t>
  </si>
  <si>
    <t>Свиридов Ярослав</t>
  </si>
  <si>
    <t>Белопотапов Алексей</t>
  </si>
  <si>
    <t>Клёсов Максим</t>
  </si>
  <si>
    <t>Циблиев Иван</t>
  </si>
  <si>
    <t>Сухоруков Илья</t>
  </si>
  <si>
    <t>Чеботарев Михаил</t>
  </si>
  <si>
    <t>Громашев Степан</t>
  </si>
  <si>
    <t>Миньков Денис</t>
  </si>
  <si>
    <t>Комаров Кирилл</t>
  </si>
  <si>
    <t>Грязов Мирон</t>
  </si>
  <si>
    <t>Чистяков Максим</t>
  </si>
  <si>
    <t>Гринюк Андрей</t>
  </si>
  <si>
    <t>Лупол Герман</t>
  </si>
  <si>
    <t>Похилый Павел</t>
  </si>
  <si>
    <t>Насонов Кирилл</t>
  </si>
  <si>
    <t>Мабенджидис Максим</t>
  </si>
  <si>
    <t>Закиров Матвей</t>
  </si>
  <si>
    <t>Пырков Константин</t>
  </si>
  <si>
    <t>Апалихин Владислав</t>
  </si>
  <si>
    <t>Трофимов Иван</t>
  </si>
  <si>
    <t>Хрупин Михаил</t>
  </si>
  <si>
    <t>Касьянов Максим</t>
  </si>
  <si>
    <t>Корниенко Ярослав</t>
  </si>
  <si>
    <t>Руднев Иван</t>
  </si>
  <si>
    <t>Горбунов Егор</t>
  </si>
  <si>
    <t>Елисеев Андрей</t>
  </si>
  <si>
    <t>Прядильщиков Евгений</t>
  </si>
  <si>
    <t>Колесников Данил</t>
  </si>
  <si>
    <t>Голев Даниил</t>
  </si>
  <si>
    <t>Исмайлов Эмиль</t>
  </si>
  <si>
    <t>Паршин Михаил</t>
  </si>
  <si>
    <t>Мозговой Дмитрий</t>
  </si>
  <si>
    <t>Бычуткин Владислав</t>
  </si>
  <si>
    <t>Полканов Егор</t>
  </si>
  <si>
    <t>Юдин Иван</t>
  </si>
  <si>
    <t>Лепекин Роман</t>
  </si>
  <si>
    <t>Гудков Матвей</t>
  </si>
  <si>
    <t>Корольков Виктор</t>
  </si>
  <si>
    <t>Яковлев Егор</t>
  </si>
  <si>
    <t>Трутаев Владислав</t>
  </si>
  <si>
    <t>Гурин Михаил</t>
  </si>
  <si>
    <t>М14,</t>
  </si>
  <si>
    <t>14 КП, 2,2 км</t>
  </si>
  <si>
    <t>Молодских Кирилл</t>
  </si>
  <si>
    <t>Леонтьев Никита</t>
  </si>
  <si>
    <t>Хованский Владимир</t>
  </si>
  <si>
    <t>Остренко Матвей</t>
  </si>
  <si>
    <t>Тарасов Тимофей</t>
  </si>
  <si>
    <t>Елисеев Павел</t>
  </si>
  <si>
    <t>Командоров Дмитрий</t>
  </si>
  <si>
    <t>Белов Артём</t>
  </si>
  <si>
    <t>Соколовский Алексей</t>
  </si>
  <si>
    <t>Попов Андрей</t>
  </si>
  <si>
    <t>Сушко Никита</t>
  </si>
  <si>
    <t>Овчинников Алексей</t>
  </si>
  <si>
    <t>Чебышев Кирилл</t>
  </si>
  <si>
    <t>Дьяченко Матвей</t>
  </si>
  <si>
    <t>Котляров Владислав</t>
  </si>
  <si>
    <t>Махонин Макар</t>
  </si>
  <si>
    <t>Куликов Егор</t>
  </si>
  <si>
    <t>Логвин Данил</t>
  </si>
  <si>
    <t>Демиденков Даниил</t>
  </si>
  <si>
    <t>Петрунин Александр</t>
  </si>
  <si>
    <t>Орлов Илья</t>
  </si>
  <si>
    <t>Жарких Максим</t>
  </si>
  <si>
    <t>Буравлёв Ярослав</t>
  </si>
  <si>
    <t>Кинько Ярослав</t>
  </si>
  <si>
    <t>Демиденков Александр</t>
  </si>
  <si>
    <t>Полухин Александр</t>
  </si>
  <si>
    <t>Кочетов Кирилл</t>
  </si>
  <si>
    <t>Попов Макар</t>
  </si>
  <si>
    <t>Чернышев Вячеслав</t>
  </si>
  <si>
    <t>Гурченко Кирилл</t>
  </si>
  <si>
    <t>Кабанов Ярослав</t>
  </si>
  <si>
    <t>Лоза Даниил</t>
  </si>
  <si>
    <t>Титов Александр</t>
  </si>
  <si>
    <t>Чижов Юрий</t>
  </si>
  <si>
    <t>Опти</t>
  </si>
  <si>
    <t>мал</t>
  </si>
  <si>
    <t>ьное решен</t>
  </si>
  <si>
    <t>Недосекин Владимир</t>
  </si>
  <si>
    <t>Кальченко Данила</t>
  </si>
  <si>
    <t>Пушкин Захар</t>
  </si>
  <si>
    <t>Зеленский Андрей</t>
  </si>
  <si>
    <t>Тарасов Олег</t>
  </si>
  <si>
    <t>Полегешко Даниил</t>
  </si>
  <si>
    <t>Ласкин Павел</t>
  </si>
  <si>
    <t>Попов Родион</t>
  </si>
  <si>
    <t>Сайгаков Константин</t>
  </si>
  <si>
    <t>Егорушкин Даниил</t>
  </si>
  <si>
    <t>Пошвин Артём</t>
  </si>
  <si>
    <t>Зеленский Анатолий</t>
  </si>
  <si>
    <t>Логвин Илья</t>
  </si>
  <si>
    <t>Панков Никита</t>
  </si>
  <si>
    <t>Тютин Виталий</t>
  </si>
  <si>
    <t>Субботин Игорь</t>
  </si>
  <si>
    <t>Головин Максим</t>
  </si>
  <si>
    <t>Митин Александр</t>
  </si>
  <si>
    <t>Бушманов Михаил</t>
  </si>
  <si>
    <t>Живов Максим</t>
  </si>
  <si>
    <t>Алексеев Иван</t>
  </si>
  <si>
    <t>Корсюк Дмитрий</t>
  </si>
  <si>
    <t>Клочков Глеб</t>
  </si>
  <si>
    <t>Алексеев Степан</t>
  </si>
  <si>
    <t>Мелихов Максим</t>
  </si>
  <si>
    <t>Донец Андрей</t>
  </si>
  <si>
    <t>Скляренко Арсений</t>
  </si>
  <si>
    <t>Дьячков Андрей</t>
  </si>
  <si>
    <t>Ситников Родион</t>
  </si>
  <si>
    <t>ШСК</t>
  </si>
  <si>
    <t>Пла</t>
  </si>
  <si>
    <t>мя (СОШ №7</t>
  </si>
  <si>
    <t>Крюков Георгий</t>
  </si>
  <si>
    <t>Нагорный Максим</t>
  </si>
  <si>
    <t>Долуденко Артём</t>
  </si>
  <si>
    <t>М16,</t>
  </si>
  <si>
    <t>Тимонин Владислав</t>
  </si>
  <si>
    <t>Арапов Артемий</t>
  </si>
  <si>
    <t>Сигаев Леонид</t>
  </si>
  <si>
    <t>Джамил Омар</t>
  </si>
  <si>
    <t>Акимов Юрий</t>
  </si>
  <si>
    <t>Ведманкин Андрей</t>
  </si>
  <si>
    <t>Землянухин Артём</t>
  </si>
  <si>
    <t>Доценко Даниил</t>
  </si>
  <si>
    <t>Хлуднев Кирилл</t>
  </si>
  <si>
    <t>Мироненко Константин</t>
  </si>
  <si>
    <t>Дорохин Александр</t>
  </si>
  <si>
    <t>Быстрянцев Александр</t>
  </si>
  <si>
    <t>Чеботарев Георгий</t>
  </si>
  <si>
    <t>Петиков Иван</t>
  </si>
  <si>
    <t>Свирь Никита</t>
  </si>
  <si>
    <t>Алябьев Алексей</t>
  </si>
  <si>
    <t>Уразов Семен</t>
  </si>
  <si>
    <t>Клейменов Даниил</t>
  </si>
  <si>
    <t>Лисов Антон</t>
  </si>
  <si>
    <t>Андрианов Александр</t>
  </si>
  <si>
    <t>Киселёв Дмитрий</t>
  </si>
  <si>
    <t>Тюнин Константин</t>
  </si>
  <si>
    <t>Котов Лев</t>
  </si>
  <si>
    <t>Жерлицын Тимур</t>
  </si>
  <si>
    <t>Прибытков Артём</t>
  </si>
  <si>
    <t>Рыжих Николай</t>
  </si>
  <si>
    <t>Лопухинский Егор</t>
  </si>
  <si>
    <t>Глазунов Владимир</t>
  </si>
  <si>
    <t>Рукомель Владимир</t>
  </si>
  <si>
    <t>Мирошников Антон</t>
  </si>
  <si>
    <t>Малых Артём</t>
  </si>
  <si>
    <t>Сушков Михаил</t>
  </si>
  <si>
    <t>Ситников Кирилл</t>
  </si>
  <si>
    <t>Дручинин Дмитрий</t>
  </si>
  <si>
    <t>Буянов Дмитрий</t>
  </si>
  <si>
    <t>Зубков Никита</t>
  </si>
  <si>
    <t>Клинских Егор</t>
  </si>
  <si>
    <t>М18,</t>
  </si>
  <si>
    <t>Лукин Иван</t>
  </si>
  <si>
    <t>Николаев Илья</t>
  </si>
  <si>
    <t>Козлов Макар</t>
  </si>
  <si>
    <t>Ковальчук Дмитрий</t>
  </si>
  <si>
    <t>Джамил Иосиф</t>
  </si>
  <si>
    <t>Ершов Дмитрий</t>
  </si>
  <si>
    <t>Гречкин Артём</t>
  </si>
  <si>
    <t>Баранов Александр</t>
  </si>
  <si>
    <t>Цыбаков Владислав</t>
  </si>
  <si>
    <t>Ксенадохов Максим</t>
  </si>
  <si>
    <t>Штельмах Михаил</t>
  </si>
  <si>
    <t>Числов Виталий</t>
  </si>
  <si>
    <t>Онуфриев Даниил</t>
  </si>
  <si>
    <t>Денисов Федор</t>
  </si>
  <si>
    <t>Ситников Илья</t>
  </si>
  <si>
    <t>Клименко Арсений</t>
  </si>
  <si>
    <t>Гулин Артём</t>
  </si>
  <si>
    <t>Мироненко Владислав</t>
  </si>
  <si>
    <t>М35,</t>
  </si>
  <si>
    <t>Щербаков Александр</t>
  </si>
  <si>
    <t>Янишевский Владислав</t>
  </si>
  <si>
    <t>Крестьянов Роман</t>
  </si>
  <si>
    <t>ВУНЦ</t>
  </si>
  <si>
    <t>ВВ</t>
  </si>
  <si>
    <t>С ВВА</t>
  </si>
  <si>
    <t>Стародубцев Дмитрий</t>
  </si>
  <si>
    <t>Чижов Алексей</t>
  </si>
  <si>
    <t>Столповский Михаил</t>
  </si>
  <si>
    <t>Бего</t>
  </si>
  <si>
    <t>вая</t>
  </si>
  <si>
    <t>семья</t>
  </si>
  <si>
    <t>Селиванов Сергей</t>
  </si>
  <si>
    <t>Буравлев Герман</t>
  </si>
  <si>
    <t>М55,</t>
  </si>
  <si>
    <t>Макейчик Сергей</t>
  </si>
  <si>
    <t>Вирютин Олег</t>
  </si>
  <si>
    <t>Вирю</t>
  </si>
  <si>
    <t>тин</t>
  </si>
  <si>
    <t>Большунов Геннадий</t>
  </si>
  <si>
    <t>Скуратов Андрей</t>
  </si>
  <si>
    <t>Косыгин Олег</t>
  </si>
  <si>
    <t>Лучи</t>
  </si>
  <si>
    <t>к</t>
  </si>
  <si>
    <t>Аминев Фагим</t>
  </si>
  <si>
    <t>МЭ,</t>
  </si>
  <si>
    <t>14 КП, 3,6 км</t>
  </si>
  <si>
    <t>Фомичев Павел</t>
  </si>
  <si>
    <t>Безводинских Захар</t>
  </si>
  <si>
    <t>Кралинов Константин</t>
  </si>
  <si>
    <t>Чесников Леонид</t>
  </si>
  <si>
    <t>Савенков Семен</t>
  </si>
  <si>
    <t>Белг</t>
  </si>
  <si>
    <t>оро</t>
  </si>
  <si>
    <t>д</t>
  </si>
  <si>
    <t>Попов Сергей</t>
  </si>
  <si>
    <t>Бунегин Кирилл</t>
  </si>
  <si>
    <t>Дегтярёв Дмитрий</t>
  </si>
  <si>
    <t>Кандауров Евгений</t>
  </si>
  <si>
    <t>Журавлёв Захар</t>
  </si>
  <si>
    <t>Бунегин Илья</t>
  </si>
  <si>
    <t>Симонов Иван</t>
  </si>
  <si>
    <t>Кудрин Артём</t>
  </si>
  <si>
    <t>Своеволин Александр</t>
  </si>
  <si>
    <t>Грибков Никита</t>
  </si>
  <si>
    <t>Прозоровский Владислав</t>
  </si>
  <si>
    <t>Винокуров Станислав</t>
  </si>
  <si>
    <t>Янишевский Илья</t>
  </si>
  <si>
    <t>Антипов Александр</t>
  </si>
  <si>
    <t>Яньшин Владислав</t>
  </si>
  <si>
    <t>Аминев Ефим</t>
  </si>
  <si>
    <t>Гречкин Яков</t>
  </si>
  <si>
    <t>Ярошенко Дмитрий</t>
  </si>
  <si>
    <t>Зыгало Слава</t>
  </si>
  <si>
    <t>Ново</t>
  </si>
  <si>
    <t>вор</t>
  </si>
  <si>
    <t>онеж</t>
  </si>
  <si>
    <t>Ардаев Антон</t>
  </si>
  <si>
    <t>Олим</t>
  </si>
  <si>
    <t>пий</t>
  </si>
  <si>
    <t>цы</t>
  </si>
  <si>
    <t>Каталенцев Даниил</t>
  </si>
  <si>
    <t>Потоцкий Егор</t>
  </si>
  <si>
    <t>Семилуцкий Алексей</t>
  </si>
  <si>
    <t>Шаров Артём</t>
  </si>
  <si>
    <t>Морякин Кирилл</t>
  </si>
  <si>
    <t>Воржев Иван</t>
  </si>
  <si>
    <t>Трунин Иван</t>
  </si>
  <si>
    <t>Белобородов Семен</t>
  </si>
  <si>
    <t>Авиа</t>
  </si>
  <si>
    <t>тор</t>
  </si>
  <si>
    <t>Ширимов Михаил</t>
  </si>
  <si>
    <t>Челноков Владислав</t>
  </si>
  <si>
    <t>Мальцев Всеволод</t>
  </si>
  <si>
    <t>Ештубаев Павел</t>
  </si>
  <si>
    <t>Паршикова Татьяна</t>
  </si>
  <si>
    <t>Калининская Светлана</t>
  </si>
  <si>
    <t>Шалыгин Степан</t>
  </si>
  <si>
    <t>Тараненко Платон</t>
  </si>
  <si>
    <t>Алексеев Виктор</t>
  </si>
  <si>
    <t>Алексеева Екатерина</t>
  </si>
  <si>
    <t>Ситников Владимир</t>
  </si>
  <si>
    <t>Шишкин Михаил</t>
  </si>
  <si>
    <t>Косыгина Вера</t>
  </si>
  <si>
    <t>Куликов Гавриил</t>
  </si>
  <si>
    <t>Грызлова Василиса</t>
  </si>
  <si>
    <t>Киселев Виктор</t>
  </si>
  <si>
    <t>Лещёв Михаил</t>
  </si>
  <si>
    <t>8 КП, 1,4 км</t>
  </si>
  <si>
    <t>Вильденберг</t>
  </si>
  <si>
    <t>Берёзовая р</t>
  </si>
  <si>
    <t>Ракович Марианна</t>
  </si>
  <si>
    <t>Разворотнева Маргарита</t>
  </si>
  <si>
    <t>Логвиненко Диана</t>
  </si>
  <si>
    <t>Семенова Полина</t>
  </si>
  <si>
    <t>Королькова Евгения</t>
  </si>
  <si>
    <t>Красношеева Варвара</t>
  </si>
  <si>
    <t>Мальцева Елизавета</t>
  </si>
  <si>
    <t>Асонова София</t>
  </si>
  <si>
    <t>Линькова Анастасия</t>
  </si>
  <si>
    <t>Чупеева Анастасия</t>
  </si>
  <si>
    <t>Гайдукова Елизавета</t>
  </si>
  <si>
    <t>Степанова Александра</t>
  </si>
  <si>
    <t>Ковалева Милия</t>
  </si>
  <si>
    <t>Истомина Дарья</t>
  </si>
  <si>
    <t>Киселева Мария</t>
  </si>
  <si>
    <t>Ходякова Виктория</t>
  </si>
  <si>
    <t>Шишова Дарья</t>
  </si>
  <si>
    <t>Кузовкина Дарья</t>
  </si>
  <si>
    <t>Рябова Анастасия</t>
  </si>
  <si>
    <t>Баженова Маргарита</t>
  </si>
  <si>
    <t>Баламутова Алена</t>
  </si>
  <si>
    <t>Непряхина Полина</t>
  </si>
  <si>
    <t>Тарасова София</t>
  </si>
  <si>
    <t>10 КП, 2,4 км</t>
  </si>
  <si>
    <t>Вильденберг Валерия</t>
  </si>
  <si>
    <t>Степанова Алиса</t>
  </si>
  <si>
    <t>Ильина Арина</t>
  </si>
  <si>
    <t>11 КП, 2,5 км</t>
  </si>
  <si>
    <t>Истомина Евгения</t>
  </si>
  <si>
    <t>Данченкова Софья</t>
  </si>
  <si>
    <t>Химк</t>
  </si>
  <si>
    <t>и</t>
  </si>
  <si>
    <t>Чернышева Людмила</t>
  </si>
  <si>
    <t>Валова Елена</t>
  </si>
  <si>
    <t>Липе</t>
  </si>
  <si>
    <t>цк</t>
  </si>
  <si>
    <t>Дурнова Елена</t>
  </si>
  <si>
    <t>Таратута Елена</t>
  </si>
  <si>
    <t>16 КП, 3,2 км</t>
  </si>
  <si>
    <t>Курова Анастасия</t>
  </si>
  <si>
    <t>Кутьева Полина</t>
  </si>
  <si>
    <t>Спажакина Дарья</t>
  </si>
  <si>
    <t>Плахотина Ирина</t>
  </si>
  <si>
    <t>Слесарева Кристина</t>
  </si>
  <si>
    <t>Щербакова Евгения</t>
  </si>
  <si>
    <t>9 КП, 1,5 км</t>
  </si>
  <si>
    <t>Эммерт Леонид</t>
  </si>
  <si>
    <t>Дремезов Андрей</t>
  </si>
  <si>
    <t>Зеленский Никита</t>
  </si>
  <si>
    <t>Березнев Александр</t>
  </si>
  <si>
    <t>Чернышов Захар</t>
  </si>
  <si>
    <t>Лащёв Григорий</t>
  </si>
  <si>
    <t>11 КП, 1,9 км</t>
  </si>
  <si>
    <t>Богатырёв Владислав</t>
  </si>
  <si>
    <t>Евгащин Кирилл</t>
  </si>
  <si>
    <t>Шкурган Михаил</t>
  </si>
  <si>
    <t>Борзенко Никита</t>
  </si>
  <si>
    <t>Маркин Елисей</t>
  </si>
  <si>
    <t>Пасынков Иван</t>
  </si>
  <si>
    <t>Постников Николай</t>
  </si>
  <si>
    <t>Литвинов Григорий</t>
  </si>
  <si>
    <t>Лавлинский Ярослав</t>
  </si>
  <si>
    <t>Кирьянов Даниил</t>
  </si>
  <si>
    <t>Харковенко Тихон</t>
  </si>
  <si>
    <t>Неделин Тимофей</t>
  </si>
  <si>
    <t>Гуляев Максим</t>
  </si>
  <si>
    <t>Корсюк Иван</t>
  </si>
  <si>
    <t>Никулин Иван</t>
  </si>
  <si>
    <t>12 КП, 2,2 км</t>
  </si>
  <si>
    <t>Коноплев Леонид</t>
  </si>
  <si>
    <t>Оськин Роман</t>
  </si>
  <si>
    <t>Володин Дмитрий</t>
  </si>
  <si>
    <t>Зенищев Макар</t>
  </si>
  <si>
    <t>Бакалов Дмитрий</t>
  </si>
  <si>
    <t>Белошицкий Данил</t>
  </si>
  <si>
    <t>Зарубин Сергей</t>
  </si>
  <si>
    <t>Таланов Юрий</t>
  </si>
  <si>
    <t>Лосев Алексей</t>
  </si>
  <si>
    <t>Дрозд Дмитрий</t>
  </si>
  <si>
    <t>Симаков Григорий</t>
  </si>
  <si>
    <t>Герасимов Пётр</t>
  </si>
  <si>
    <t>Животягин Дмитрий</t>
  </si>
  <si>
    <t>Клевцов Иван</t>
  </si>
  <si>
    <t>Рау Антон</t>
  </si>
  <si>
    <t>Ефименко Никита</t>
  </si>
  <si>
    <t>Коновалов Игорь</t>
  </si>
  <si>
    <t>Якименко Денис</t>
  </si>
  <si>
    <t>Лащёв Егор</t>
  </si>
  <si>
    <t>Вильденберг Александр</t>
  </si>
  <si>
    <t>Тимонин Вячеслав</t>
  </si>
  <si>
    <t>Шелковников Степан</t>
  </si>
  <si>
    <t>Шаповалов Владислав</t>
  </si>
  <si>
    <t>Колодиев Леонид</t>
  </si>
  <si>
    <t>Сергеев Вадим</t>
  </si>
  <si>
    <t>Елютин Даниил</t>
  </si>
  <si>
    <t>Астахова</t>
  </si>
  <si>
    <t>Кораблин Егор</t>
  </si>
  <si>
    <t>Наумов Никита</t>
  </si>
  <si>
    <t>Воронин Пётр</t>
  </si>
  <si>
    <t>Новиков Андрей</t>
  </si>
  <si>
    <t>Воротников Дмитрий</t>
  </si>
  <si>
    <t>Баутин Александр</t>
  </si>
  <si>
    <t>Звёз</t>
  </si>
  <si>
    <t>дны</t>
  </si>
  <si>
    <t>й десант</t>
  </si>
  <si>
    <t>Субботин Константин</t>
  </si>
  <si>
    <t>Косыгн Олег</t>
  </si>
  <si>
    <t>Таратута Борис</t>
  </si>
  <si>
    <t>Перемышлев Валерий</t>
  </si>
  <si>
    <t>Соко</t>
  </si>
  <si>
    <t>л</t>
  </si>
  <si>
    <t>Кусков Александр</t>
  </si>
  <si>
    <t>РАДИ</t>
  </si>
  <si>
    <t>СТЫ</t>
  </si>
  <si>
    <t>17 КП, 3,8 км</t>
  </si>
  <si>
    <t>Лихачев Андрей</t>
  </si>
  <si>
    <t>Данченков Денис</t>
  </si>
  <si>
    <t>Тузиков Иван</t>
  </si>
  <si>
    <t>Завьялов Дмитрий</t>
  </si>
  <si>
    <t>Мочалов Николай</t>
  </si>
  <si>
    <t>Буржинский Иван</t>
  </si>
  <si>
    <t>Бурж</t>
  </si>
  <si>
    <t>инс</t>
  </si>
  <si>
    <t>кий</t>
  </si>
  <si>
    <t>Чужиков Евгений</t>
  </si>
  <si>
    <t>Спажакин Михаил</t>
  </si>
  <si>
    <t>Кузичкин Вадим</t>
  </si>
  <si>
    <t>Пасморнов Максим</t>
  </si>
  <si>
    <t>Исаенко Никита</t>
  </si>
  <si>
    <t>Щеголев Максим</t>
  </si>
  <si>
    <t>Захаров Сергей</t>
  </si>
  <si>
    <t>Юханнаев Константин</t>
  </si>
  <si>
    <t>Бирюков Виталий</t>
  </si>
  <si>
    <t>Алехин Андрей</t>
  </si>
  <si>
    <t>Адамов Егор</t>
  </si>
  <si>
    <t>Будаковский Ярослав</t>
  </si>
  <si>
    <t>Зиновьева Алина</t>
  </si>
  <si>
    <t>Рогов Владислав</t>
  </si>
  <si>
    <t>Прищеп Стефан</t>
  </si>
  <si>
    <t>Комарова Вера</t>
  </si>
  <si>
    <t>Буржинская Анна</t>
  </si>
  <si>
    <t>Тесцова Анастасия</t>
  </si>
  <si>
    <t>Дубовской Иван</t>
  </si>
  <si>
    <t>Рогов Ярослав</t>
  </si>
  <si>
    <t>Рябых Анна</t>
  </si>
  <si>
    <t>9 КП, 1,2 км</t>
  </si>
  <si>
    <t>Результат Ме</t>
  </si>
  <si>
    <t>сто</t>
  </si>
  <si>
    <t>Писаревская Варвара</t>
  </si>
  <si>
    <t>Сайгакова Екатерина</t>
  </si>
  <si>
    <t>Малай Анастасия</t>
  </si>
  <si>
    <t>Харченко Олеся</t>
  </si>
  <si>
    <t>Чащина Ксения</t>
  </si>
  <si>
    <t>Малышева Вера</t>
  </si>
  <si>
    <t>п.3.13.12.2</t>
  </si>
  <si>
    <t>10 КП, 1,4 км</t>
  </si>
  <si>
    <t>Акулова Варвара</t>
  </si>
  <si>
    <t>Угля</t>
  </si>
  <si>
    <t>нец</t>
  </si>
  <si>
    <t>Наседкина Ксения</t>
  </si>
  <si>
    <t>Малышева Мария</t>
  </si>
  <si>
    <t>Голева Дарья</t>
  </si>
  <si>
    <t>Мусияченко Валерия</t>
  </si>
  <si>
    <t>Казаринова Софья</t>
  </si>
  <si>
    <t>Бартеньева Ксения</t>
  </si>
  <si>
    <t>Курова Наталья</t>
  </si>
  <si>
    <t>13 КП, 1,9 км</t>
  </si>
  <si>
    <t>Матузова Ника</t>
  </si>
  <si>
    <t>Козлова Александра</t>
  </si>
  <si>
    <t>Харичкова Ксения</t>
  </si>
  <si>
    <t>Хлебникова Владислава</t>
  </si>
  <si>
    <t>Минакова Арина</t>
  </si>
  <si>
    <t>Курьянова Таисия</t>
  </si>
  <si>
    <t>мя (СОШ №79)</t>
  </si>
  <si>
    <t>12 КП, 1,9 км</t>
  </si>
  <si>
    <t>Бирюк Мария</t>
  </si>
  <si>
    <t>Герина Вероника</t>
  </si>
  <si>
    <t>Соболева Анастасия</t>
  </si>
  <si>
    <t>Помогаева Виктория</t>
  </si>
  <si>
    <t>Прудских Дарья</t>
  </si>
  <si>
    <t>14 КП, 2,5 км</t>
  </si>
  <si>
    <t>Постникова Елена</t>
  </si>
  <si>
    <t>Волкова Татьяна</t>
  </si>
  <si>
    <t>Заенцева Татьяна</t>
  </si>
  <si>
    <t>Заенцева</t>
  </si>
  <si>
    <t>Дунаева Валерия</t>
  </si>
  <si>
    <t>Свиридова Любовь</t>
  </si>
  <si>
    <t>Киселёва Надежда</t>
  </si>
  <si>
    <t>Тараненко Ирина</t>
  </si>
  <si>
    <t>Грибанова Вера</t>
  </si>
  <si>
    <t>СИНТ</t>
  </si>
  <si>
    <t>ЕЗ</t>
  </si>
  <si>
    <t>16 КП, 3,3 км</t>
  </si>
  <si>
    <t>Калинина Лилия</t>
  </si>
  <si>
    <t>Лазарева Ирина</t>
  </si>
  <si>
    <t>Киселёва Анна</t>
  </si>
  <si>
    <t>Давыдова Мария</t>
  </si>
  <si>
    <t>Давы</t>
  </si>
  <si>
    <t>дов</t>
  </si>
  <si>
    <t>а</t>
  </si>
  <si>
    <t>Райкова Дарья</t>
  </si>
  <si>
    <t>10 КП, 1,3 км</t>
  </si>
  <si>
    <t>Акулов Степан</t>
  </si>
  <si>
    <t>Прудских Юрий</t>
  </si>
  <si>
    <t>Мыцыков Иван</t>
  </si>
  <si>
    <t>Цветков Александр</t>
  </si>
  <si>
    <t>Алиев Константин</t>
  </si>
  <si>
    <t>Меньших Даниил</t>
  </si>
  <si>
    <t>Кубышкин Тихон</t>
  </si>
  <si>
    <t>Демьяненко Даниял</t>
  </si>
  <si>
    <t>Качанов Андрей</t>
  </si>
  <si>
    <t>Голик Сергей</t>
  </si>
  <si>
    <t>Косов Михаил</t>
  </si>
  <si>
    <t>Похожаев Антон</t>
  </si>
  <si>
    <t>11 КП, 1,6 км</t>
  </si>
  <si>
    <t>Боев Иван</t>
  </si>
  <si>
    <t>Белов Даниил</t>
  </si>
  <si>
    <t>Зябкин Даниил</t>
  </si>
  <si>
    <t>Меркулов Андрей</t>
  </si>
  <si>
    <t>Княжев Даниил</t>
  </si>
  <si>
    <t>Воронов Александр</t>
  </si>
  <si>
    <t>Исанов Степан</t>
  </si>
  <si>
    <t>Большунов Егор</t>
  </si>
  <si>
    <t>Колесников Даниил</t>
  </si>
  <si>
    <t>Швецов Иван</t>
  </si>
  <si>
    <t>Черных Михаил</t>
  </si>
  <si>
    <t>Томаровский Федор</t>
  </si>
  <si>
    <t>Кузьменко Михаил</t>
  </si>
  <si>
    <t>Курченков Кирилл</t>
  </si>
  <si>
    <t>00:14:27   =</t>
  </si>
  <si>
    <t>00:15:20   =</t>
  </si>
  <si>
    <t>Грезин Владислав</t>
  </si>
  <si>
    <t>Воронков Михаил</t>
  </si>
  <si>
    <t>Наседкин Евгений</t>
  </si>
  <si>
    <t>Кудрявцев Ярослав</t>
  </si>
  <si>
    <t>Ерузин Егор</t>
  </si>
  <si>
    <t>Шекк Тимур</t>
  </si>
  <si>
    <t>Карцев Максим</t>
  </si>
  <si>
    <t>Зябкин Кирилл</t>
  </si>
  <si>
    <t>Жиляков Данила</t>
  </si>
  <si>
    <t>15 КП, 2,6 км</t>
  </si>
  <si>
    <t>Малыгин Максим</t>
  </si>
  <si>
    <t>Цветков Мирослав</t>
  </si>
  <si>
    <t>Салимов Артур</t>
  </si>
  <si>
    <t>Чупеев Александр</t>
  </si>
  <si>
    <t>Зелепукин Степан</t>
  </si>
  <si>
    <t>Киреев Максим</t>
  </si>
  <si>
    <t>Гонтарев Данила</t>
  </si>
  <si>
    <t>Пеганов Иван</t>
  </si>
  <si>
    <t>Богданов Виталий</t>
  </si>
  <si>
    <t>Саевский Виталий</t>
  </si>
  <si>
    <t>Поминов Ярослав</t>
  </si>
  <si>
    <t>Кирпикин Ростислав</t>
  </si>
  <si>
    <t>Аста</t>
  </si>
  <si>
    <t>хов</t>
  </si>
  <si>
    <t>Моргачев Дмитрий</t>
  </si>
  <si>
    <t>Коньков Степан</t>
  </si>
  <si>
    <t>Черенков Ярослав</t>
  </si>
  <si>
    <t>Калашников Роман</t>
  </si>
  <si>
    <t>Гармашов Александр</t>
  </si>
  <si>
    <t>Жупиков Сергей</t>
  </si>
  <si>
    <t>Томаровский Анатолий</t>
  </si>
  <si>
    <t>Голик Михаил</t>
  </si>
  <si>
    <t>Бунегин Олег</t>
  </si>
  <si>
    <t>Минин Эдуард</t>
  </si>
  <si>
    <t>Хованский Никита</t>
  </si>
  <si>
    <t>Шишкин Евгений</t>
  </si>
  <si>
    <t>Собинин Алексей</t>
  </si>
  <si>
    <t>Уразов Алексей</t>
  </si>
  <si>
    <t>Лаврентьев Николай</t>
  </si>
  <si>
    <t>Грибанов Александр</t>
  </si>
  <si>
    <t>воро</t>
  </si>
  <si>
    <t>Рудницких Виктор</t>
  </si>
  <si>
    <t>19 КП, 3,8 км</t>
  </si>
  <si>
    <t>Ремезов Денис</t>
  </si>
  <si>
    <t>Яншин Алексей</t>
  </si>
  <si>
    <t>Лихачёв Михаил</t>
  </si>
  <si>
    <t>Василенко Владимир</t>
  </si>
  <si>
    <t>Фролов Роман</t>
  </si>
  <si>
    <t>Ушаков Артём</t>
  </si>
  <si>
    <t>САТО</t>
  </si>
  <si>
    <t>П</t>
  </si>
  <si>
    <t>Атерлей Сергей</t>
  </si>
  <si>
    <t>Младенцев Дмитрий</t>
  </si>
  <si>
    <t>Гарбузов Андрей</t>
  </si>
  <si>
    <t>Головков Данил</t>
  </si>
  <si>
    <t>Илюшин Антон</t>
  </si>
  <si>
    <t>Коваль Сергей</t>
  </si>
  <si>
    <t>Фурсов Алексей</t>
  </si>
  <si>
    <t>Сенцова Мария</t>
  </si>
  <si>
    <t>Шелковникова Ульяна</t>
  </si>
  <si>
    <t>Гончарова Анастасия</t>
  </si>
  <si>
    <t>Соломатова Мария</t>
  </si>
  <si>
    <t>Крюкова Валерия</t>
  </si>
  <si>
    <t>Ирковская Екатерина</t>
  </si>
  <si>
    <t>Зиновьева Милана</t>
  </si>
  <si>
    <t>Митрофанова София</t>
  </si>
  <si>
    <t>11 КП, 1,7 км</t>
  </si>
  <si>
    <t>Тулинова Дарья</t>
  </si>
  <si>
    <t>Панфилова Юлия</t>
  </si>
  <si>
    <t>Борубаева Айдана</t>
  </si>
  <si>
    <t>Левашова Екатерина</t>
  </si>
  <si>
    <t>Попова Маргарита</t>
  </si>
  <si>
    <t>Никулина Дарья</t>
  </si>
  <si>
    <t>Ходыкина Ксения</t>
  </si>
  <si>
    <t>Блинова Екатерина</t>
  </si>
  <si>
    <t>Воробьева Мария</t>
  </si>
  <si>
    <t>12 КП, 2,6 км</t>
  </si>
  <si>
    <t>Вахтина Вера</t>
  </si>
  <si>
    <t>Комарова Марина</t>
  </si>
  <si>
    <t>15 КП, 2,9 км</t>
  </si>
  <si>
    <t>Роднов Прохор</t>
  </si>
  <si>
    <t>Собинин Евгений</t>
  </si>
  <si>
    <t>Тюнин Георгий</t>
  </si>
  <si>
    <t>Петрухин Павел</t>
  </si>
  <si>
    <t>Макарченков Дмитрий</t>
  </si>
  <si>
    <t>Соколовский Андрей</t>
  </si>
  <si>
    <t>Прибытков Александр</t>
  </si>
  <si>
    <t>10 КП, 1,8 км</t>
  </si>
  <si>
    <t>Панков Даниил</t>
  </si>
  <si>
    <t>Лейбович Марк</t>
  </si>
  <si>
    <t>Вахтин Сергей</t>
  </si>
  <si>
    <t>Власов Арсений</t>
  </si>
  <si>
    <t>Куликов Макар</t>
  </si>
  <si>
    <t>Роднов Варфоломей</t>
  </si>
  <si>
    <t>13 КП, 2,3 км</t>
  </si>
  <si>
    <t>Светителенко Павел</t>
  </si>
  <si>
    <t>Логвин Данила</t>
  </si>
  <si>
    <t>Каширин Петр</t>
  </si>
  <si>
    <t>Копцев Данила</t>
  </si>
  <si>
    <t>Сендецкий Назар</t>
  </si>
  <si>
    <t>Филонов Иван</t>
  </si>
  <si>
    <t>Буриков Степан</t>
  </si>
  <si>
    <t>Кобзев Ярослав</t>
  </si>
  <si>
    <t>Лунякин Сергей</t>
  </si>
  <si>
    <t>Лащёв Евгений</t>
  </si>
  <si>
    <t>15 КП, 3 км</t>
  </si>
  <si>
    <t>Ирковский Эдуард</t>
  </si>
  <si>
    <t>Треглазов Юрий</t>
  </si>
  <si>
    <t>Иконников Владислав</t>
  </si>
  <si>
    <t>Углянец</t>
  </si>
  <si>
    <t>Сокол</t>
  </si>
  <si>
    <t>РАДИСТЫ</t>
  </si>
  <si>
    <t>Воронеж</t>
  </si>
  <si>
    <t>Лучик</t>
  </si>
  <si>
    <t>СИНТЕЗ</t>
  </si>
  <si>
    <t>Вирютин</t>
  </si>
  <si>
    <t>Коллектив</t>
  </si>
  <si>
    <t>1 этап</t>
  </si>
  <si>
    <t>3 этап</t>
  </si>
  <si>
    <t>4 этап</t>
  </si>
  <si>
    <t>2 этап</t>
  </si>
  <si>
    <t>Сумма 3х лучших</t>
  </si>
  <si>
    <t>Ж10</t>
  </si>
  <si>
    <t>Ж12</t>
  </si>
  <si>
    <t>Ж14</t>
  </si>
  <si>
    <t>Ж16</t>
  </si>
  <si>
    <t>Ж18</t>
  </si>
  <si>
    <t>Ж35</t>
  </si>
  <si>
    <t>Ж55</t>
  </si>
  <si>
    <t>ЖЭ</t>
  </si>
  <si>
    <t>М10</t>
  </si>
  <si>
    <t>М12</t>
  </si>
  <si>
    <t>М14</t>
  </si>
  <si>
    <t>М16</t>
  </si>
  <si>
    <t>М18</t>
  </si>
  <si>
    <t>М35</t>
  </si>
  <si>
    <t>М55</t>
  </si>
  <si>
    <t>МЭ</t>
  </si>
  <si>
    <t>5 этап</t>
  </si>
  <si>
    <t>Упра</t>
  </si>
  <si>
    <t>вление физической культуры</t>
  </si>
  <si>
    <t>и сп</t>
  </si>
  <si>
    <t>орт</t>
  </si>
  <si>
    <t>Реги</t>
  </si>
  <si>
    <t>ональная физкультурно-спорт</t>
  </si>
  <si>
    <t>ивна</t>
  </si>
  <si>
    <t>я о</t>
  </si>
  <si>
    <t>гани</t>
  </si>
  <si>
    <t>зация</t>
  </si>
  <si>
    <t>Феде</t>
  </si>
  <si>
    <t>рация спортивного ориентиро</t>
  </si>
  <si>
    <t>вани</t>
  </si>
  <si>
    <t>я В</t>
  </si>
  <si>
    <t>асти</t>
  </si>
  <si>
    <t>Кубо</t>
  </si>
  <si>
    <t>ПРОТ</t>
  </si>
  <si>
    <t>ОКОЛ РЕЗУЛЬТАТОВ</t>
  </si>
  <si>
    <t>Квал</t>
  </si>
  <si>
    <t>Номе</t>
  </si>
  <si>
    <t>III</t>
  </si>
  <si>
    <t>IIIю</t>
  </si>
  <si>
    <t>II</t>
  </si>
  <si>
    <t>I</t>
  </si>
  <si>
    <t>Iю</t>
  </si>
  <si>
    <t>КМС</t>
  </si>
  <si>
    <t>МС</t>
  </si>
  <si>
    <t>IIю</t>
  </si>
  <si>
    <t>Тарасов Максим</t>
  </si>
  <si>
    <t>а г.Вороне</t>
  </si>
  <si>
    <t>ж</t>
  </si>
  <si>
    <t>бщественна</t>
  </si>
  <si>
    <t>я ор</t>
  </si>
  <si>
    <t>оронежской</t>
  </si>
  <si>
    <t>обл</t>
  </si>
  <si>
    <t>к городского спринта 5 этап</t>
  </si>
  <si>
    <t>0.2023, г.Воронеж</t>
  </si>
  <si>
    <t>11 КП, 1,5 км</t>
  </si>
  <si>
    <t>рг</t>
  </si>
  <si>
    <t>р</t>
  </si>
  <si>
    <t>Котова Милла</t>
  </si>
  <si>
    <t>Бабак Милана</t>
  </si>
  <si>
    <t>Луханина Анастасия</t>
  </si>
  <si>
    <t>Трофимова София</t>
  </si>
  <si>
    <t>Сидорова Маргарита</t>
  </si>
  <si>
    <t>Боброва Яна</t>
  </si>
  <si>
    <t>Иванова Таисия</t>
  </si>
  <si>
    <t>12 КП, 1,7 км</t>
  </si>
  <si>
    <t>Клочкова Елизавета</t>
  </si>
  <si>
    <t>15 КП, 2,2 км</t>
  </si>
  <si>
    <t>16 КП, 2,5 км</t>
  </si>
  <si>
    <t>16 КП, 2,6 км</t>
  </si>
  <si>
    <t>19 КП, 3,2 км</t>
  </si>
  <si>
    <t>Калинина Ксения</t>
  </si>
  <si>
    <t>Тарасов Александр</t>
  </si>
  <si>
    <t>12 КП, 1,8 км</t>
  </si>
  <si>
    <t>Моргунов Арсений</t>
  </si>
  <si>
    <t>16 КП, 2,3 км</t>
  </si>
  <si>
    <t>Панков Алексей</t>
  </si>
  <si>
    <t>21 КП, 3,5 км</t>
  </si>
  <si>
    <t>Куликова Прасковья</t>
  </si>
  <si>
    <t>Новикова Мария</t>
  </si>
  <si>
    <t>Бабак Диана</t>
  </si>
  <si>
    <t>Лыскова Ирина</t>
  </si>
  <si>
    <t>Шашмурин Илья</t>
  </si>
  <si>
    <t>Тюрин Андрей</t>
  </si>
  <si>
    <t>Апалихин Ярослав</t>
  </si>
  <si>
    <t>Бухов Максим</t>
  </si>
  <si>
    <t>Саввин Александр</t>
  </si>
  <si>
    <t>Дремезов Максим</t>
  </si>
  <si>
    <t>Горлов Данила</t>
  </si>
  <si>
    <t>Тарасенко Илья</t>
  </si>
  <si>
    <t>Гончарова Анна</t>
  </si>
  <si>
    <t>Улитина Варвара</t>
  </si>
  <si>
    <t>Холостяков Илья</t>
  </si>
  <si>
    <t>Саввин Пётр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</si>
</sst>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0"/>
      <color rgb="FF000000"/>
      <name val="Arial Unicode MS"/>
      <family val="2"/>
      <charset val="204"/>
    </font>
    <font>
      <b/>
      <u/>
      <sz val="10"/>
      <color rgb="FF000000"/>
      <name val="Arial Unicode MS"/>
      <family val="2"/>
      <charset val="204"/>
    </font>
    <font>
      <b/>
      <sz val="12"/>
      <color rgb="FF33336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" fontId="4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opLeftCell="B1" workbookViewId="0">
      <selection activeCell="H11" sqref="H11"/>
    </sheetView>
  </sheetViews>
  <sheetFormatPr defaultRowHeight="14.5" x14ac:dyDescent="0.35"/>
  <cols>
    <col min="1" max="1" width="0" hidden="1" customWidth="1"/>
    <col min="3" max="3" width="27.6328125" bestFit="1" customWidth="1"/>
    <col min="4" max="4" width="6" bestFit="1" customWidth="1"/>
    <col min="5" max="5" width="4.26953125" bestFit="1" customWidth="1"/>
    <col min="6" max="6" width="11.90625" bestFit="1" customWidth="1"/>
  </cols>
  <sheetData>
    <row r="1" spans="1:11" ht="15.5" x14ac:dyDescent="0.35">
      <c r="B1" s="1" t="s">
        <v>0</v>
      </c>
      <c r="C1" t="s">
        <v>1</v>
      </c>
    </row>
    <row r="3" spans="1:11" x14ac:dyDescent="0.35">
      <c r="B3" s="2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</row>
    <row r="4" spans="1:11" x14ac:dyDescent="0.35">
      <c r="A4" t="str">
        <f>C4&amp;K4</f>
        <v>Грачева ЗарянаЖ10</v>
      </c>
      <c r="B4" s="3">
        <v>1</v>
      </c>
      <c r="C4" t="s">
        <v>11</v>
      </c>
      <c r="D4" t="s">
        <v>12</v>
      </c>
      <c r="E4">
        <v>18</v>
      </c>
      <c r="F4" t="s">
        <v>13</v>
      </c>
      <c r="G4">
        <v>2013</v>
      </c>
      <c r="H4" s="4">
        <v>1.0659722222222221E-2</v>
      </c>
      <c r="I4">
        <v>1</v>
      </c>
      <c r="J4">
        <v>200</v>
      </c>
      <c r="K4" t="s">
        <v>883</v>
      </c>
    </row>
    <row r="5" spans="1:11" x14ac:dyDescent="0.35">
      <c r="A5" t="str">
        <f t="shared" ref="A5:A68" si="0">C5&amp;K5</f>
        <v>Беликова ЕкатеринаЖ10</v>
      </c>
      <c r="B5" s="3">
        <v>2</v>
      </c>
      <c r="C5" t="s">
        <v>14</v>
      </c>
      <c r="D5" t="s">
        <v>12</v>
      </c>
      <c r="E5">
        <v>18</v>
      </c>
      <c r="F5" t="s">
        <v>15</v>
      </c>
      <c r="G5">
        <v>2013</v>
      </c>
      <c r="H5" s="4">
        <v>1.7372685185185185E-2</v>
      </c>
      <c r="I5">
        <v>2</v>
      </c>
      <c r="J5">
        <v>137.1</v>
      </c>
      <c r="K5" t="s">
        <v>883</v>
      </c>
    </row>
    <row r="6" spans="1:11" x14ac:dyDescent="0.35">
      <c r="A6" t="str">
        <f t="shared" si="0"/>
        <v>Прядильщикова АленаЖ10</v>
      </c>
      <c r="B6" s="3">
        <v>3</v>
      </c>
      <c r="C6" t="s">
        <v>16</v>
      </c>
      <c r="D6" t="s">
        <v>12</v>
      </c>
      <c r="E6">
        <v>18</v>
      </c>
      <c r="F6" t="s">
        <v>17</v>
      </c>
      <c r="G6">
        <v>2013</v>
      </c>
      <c r="H6" s="4">
        <v>1.849537037037037E-2</v>
      </c>
      <c r="I6">
        <v>3</v>
      </c>
      <c r="J6">
        <v>126.5</v>
      </c>
      <c r="K6" t="s">
        <v>883</v>
      </c>
    </row>
    <row r="7" spans="1:11" x14ac:dyDescent="0.35">
      <c r="A7" t="str">
        <f t="shared" si="0"/>
        <v>Заенцева ЕвгенияЖ10</v>
      </c>
      <c r="B7" s="3">
        <v>4</v>
      </c>
      <c r="C7" t="s">
        <v>18</v>
      </c>
      <c r="D7" t="s">
        <v>12</v>
      </c>
      <c r="E7">
        <v>18</v>
      </c>
      <c r="F7" t="s">
        <v>15</v>
      </c>
      <c r="G7">
        <v>2015</v>
      </c>
      <c r="H7" s="4">
        <v>1.954861111111111E-2</v>
      </c>
      <c r="I7">
        <v>4</v>
      </c>
      <c r="J7">
        <v>116.7</v>
      </c>
      <c r="K7" t="s">
        <v>883</v>
      </c>
    </row>
    <row r="8" spans="1:11" x14ac:dyDescent="0.35">
      <c r="A8" t="str">
        <f t="shared" si="0"/>
        <v>Куликова ПросковьяЖ10</v>
      </c>
      <c r="B8" s="3">
        <v>5</v>
      </c>
      <c r="C8" t="s">
        <v>19</v>
      </c>
      <c r="D8" t="s">
        <v>12</v>
      </c>
      <c r="E8">
        <v>18</v>
      </c>
      <c r="F8" t="s">
        <v>20</v>
      </c>
      <c r="G8">
        <v>2013</v>
      </c>
      <c r="H8" s="4">
        <v>2.1759259259259259E-2</v>
      </c>
      <c r="I8">
        <v>5</v>
      </c>
      <c r="J8">
        <v>95.9</v>
      </c>
      <c r="K8" t="s">
        <v>883</v>
      </c>
    </row>
    <row r="9" spans="1:11" x14ac:dyDescent="0.35">
      <c r="A9" t="str">
        <f t="shared" si="0"/>
        <v>Савченко ВасилисаЖ10</v>
      </c>
      <c r="B9" s="3">
        <v>6</v>
      </c>
      <c r="C9" t="s">
        <v>21</v>
      </c>
      <c r="D9" t="s">
        <v>12</v>
      </c>
      <c r="E9">
        <v>18</v>
      </c>
      <c r="F9" t="s">
        <v>22</v>
      </c>
      <c r="G9">
        <v>2013</v>
      </c>
      <c r="H9" s="4">
        <v>3.7951388888888889E-2</v>
      </c>
      <c r="I9">
        <v>6</v>
      </c>
      <c r="J9">
        <v>1</v>
      </c>
      <c r="K9" t="s">
        <v>883</v>
      </c>
    </row>
    <row r="10" spans="1:11" x14ac:dyDescent="0.35">
      <c r="A10" t="str">
        <f t="shared" si="0"/>
        <v>Котова МилаЖ10</v>
      </c>
      <c r="B10" s="3">
        <v>7</v>
      </c>
      <c r="C10" t="s">
        <v>23</v>
      </c>
      <c r="D10" t="s">
        <v>12</v>
      </c>
      <c r="E10">
        <v>18</v>
      </c>
      <c r="F10" t="s">
        <v>17</v>
      </c>
      <c r="G10">
        <v>2013</v>
      </c>
      <c r="H10" s="4">
        <v>3.8414351851851852E-2</v>
      </c>
      <c r="I10">
        <v>7</v>
      </c>
      <c r="J10">
        <v>1</v>
      </c>
      <c r="K10" t="s">
        <v>883</v>
      </c>
    </row>
    <row r="11" spans="1:11" x14ac:dyDescent="0.35">
      <c r="A11" t="str">
        <f t="shared" si="0"/>
        <v>Ворожбит ЗлатаЖ10</v>
      </c>
      <c r="B11" s="3">
        <v>8</v>
      </c>
      <c r="C11" t="s">
        <v>24</v>
      </c>
      <c r="D11" t="s">
        <v>12</v>
      </c>
      <c r="E11">
        <v>18</v>
      </c>
      <c r="F11" t="s">
        <v>25</v>
      </c>
      <c r="G11">
        <v>2013</v>
      </c>
      <c r="H11" s="4">
        <v>4.2569444444444444E-2</v>
      </c>
      <c r="I11">
        <v>8</v>
      </c>
      <c r="J11">
        <v>1</v>
      </c>
      <c r="K11" t="s">
        <v>883</v>
      </c>
    </row>
    <row r="12" spans="1:11" x14ac:dyDescent="0.35">
      <c r="A12" t="str">
        <f t="shared" si="0"/>
        <v>Курлова ПолинаЖ10</v>
      </c>
      <c r="B12" s="3">
        <v>9</v>
      </c>
      <c r="C12" t="s">
        <v>26</v>
      </c>
      <c r="D12" t="s">
        <v>12</v>
      </c>
      <c r="E12">
        <v>18</v>
      </c>
      <c r="F12" t="s">
        <v>27</v>
      </c>
      <c r="G12">
        <v>2013</v>
      </c>
      <c r="H12" t="s">
        <v>28</v>
      </c>
      <c r="J12">
        <v>0</v>
      </c>
      <c r="K12" t="s">
        <v>883</v>
      </c>
    </row>
    <row r="13" spans="1:11" x14ac:dyDescent="0.35">
      <c r="A13" t="str">
        <f t="shared" si="0"/>
        <v>Терновых ТаисияЖ10</v>
      </c>
      <c r="B13" s="3">
        <v>10</v>
      </c>
      <c r="C13" t="s">
        <v>29</v>
      </c>
      <c r="D13" t="s">
        <v>12</v>
      </c>
      <c r="E13">
        <v>18</v>
      </c>
      <c r="F13" t="s">
        <v>27</v>
      </c>
      <c r="G13">
        <v>2014</v>
      </c>
      <c r="H13" t="s">
        <v>28</v>
      </c>
      <c r="J13">
        <v>0</v>
      </c>
      <c r="K13" t="s">
        <v>883</v>
      </c>
    </row>
    <row r="14" spans="1:11" x14ac:dyDescent="0.35">
      <c r="A14" t="str">
        <f t="shared" si="0"/>
        <v>Бердникова ТаисияЖ10</v>
      </c>
      <c r="B14" s="3">
        <v>11</v>
      </c>
      <c r="C14" t="s">
        <v>30</v>
      </c>
      <c r="D14" t="s">
        <v>12</v>
      </c>
      <c r="E14">
        <v>18</v>
      </c>
      <c r="F14" t="s">
        <v>15</v>
      </c>
      <c r="G14">
        <v>2014</v>
      </c>
      <c r="H14" t="s">
        <v>28</v>
      </c>
      <c r="J14">
        <v>0</v>
      </c>
      <c r="K14" t="s">
        <v>883</v>
      </c>
    </row>
    <row r="15" spans="1:11" x14ac:dyDescent="0.35">
      <c r="A15" t="str">
        <f t="shared" si="0"/>
        <v/>
      </c>
    </row>
    <row r="16" spans="1:11" ht="15.5" x14ac:dyDescent="0.35">
      <c r="A16" t="str">
        <f t="shared" si="0"/>
        <v>10 КП, 1,5 км</v>
      </c>
      <c r="B16" s="1" t="s">
        <v>31</v>
      </c>
      <c r="C16" t="s">
        <v>32</v>
      </c>
    </row>
    <row r="17" spans="1:11" x14ac:dyDescent="0.35">
      <c r="A17" t="str">
        <f t="shared" si="0"/>
        <v/>
      </c>
    </row>
    <row r="18" spans="1:11" x14ac:dyDescent="0.35">
      <c r="A18" t="str">
        <f t="shared" si="0"/>
        <v>Фамилия, имя</v>
      </c>
      <c r="B18" s="2" t="s">
        <v>2</v>
      </c>
      <c r="C18" t="s">
        <v>3</v>
      </c>
      <c r="D18" t="s">
        <v>4</v>
      </c>
      <c r="E18" t="s">
        <v>5</v>
      </c>
      <c r="F18" t="s">
        <v>6</v>
      </c>
      <c r="G18" t="s">
        <v>7</v>
      </c>
      <c r="H18" t="s">
        <v>8</v>
      </c>
      <c r="I18" t="s">
        <v>9</v>
      </c>
      <c r="J18" t="s">
        <v>10</v>
      </c>
    </row>
    <row r="19" spans="1:11" x14ac:dyDescent="0.35">
      <c r="A19" t="str">
        <f t="shared" si="0"/>
        <v>Черкасова ДарьяЖ12</v>
      </c>
      <c r="B19" s="3">
        <v>1</v>
      </c>
      <c r="C19" t="s">
        <v>33</v>
      </c>
      <c r="D19" t="s">
        <v>12</v>
      </c>
      <c r="E19">
        <v>18</v>
      </c>
      <c r="F19" t="s">
        <v>34</v>
      </c>
      <c r="G19">
        <v>2011</v>
      </c>
      <c r="H19" s="4">
        <v>1.0798611111111111E-2</v>
      </c>
      <c r="I19">
        <v>1</v>
      </c>
      <c r="J19">
        <v>200</v>
      </c>
      <c r="K19" t="s">
        <v>884</v>
      </c>
    </row>
    <row r="20" spans="1:11" x14ac:dyDescent="0.35">
      <c r="A20" t="str">
        <f t="shared" si="0"/>
        <v>Кальницкая АлександраЖ12</v>
      </c>
      <c r="B20" s="3">
        <v>2</v>
      </c>
      <c r="C20" t="s">
        <v>35</v>
      </c>
      <c r="D20" t="s">
        <v>12</v>
      </c>
      <c r="E20">
        <v>18</v>
      </c>
      <c r="F20" t="s">
        <v>34</v>
      </c>
      <c r="G20">
        <v>2011</v>
      </c>
      <c r="H20" s="4">
        <v>1.1909722222222223E-2</v>
      </c>
      <c r="I20">
        <v>2</v>
      </c>
      <c r="J20">
        <v>189.8</v>
      </c>
      <c r="K20" t="s">
        <v>884</v>
      </c>
    </row>
    <row r="21" spans="1:11" x14ac:dyDescent="0.35">
      <c r="A21" t="str">
        <f t="shared" si="0"/>
        <v>Столповская КаринаЖ12</v>
      </c>
      <c r="B21" s="3">
        <v>3</v>
      </c>
      <c r="C21" t="s">
        <v>36</v>
      </c>
      <c r="D21" t="s">
        <v>12</v>
      </c>
      <c r="E21">
        <v>18</v>
      </c>
      <c r="F21" t="s">
        <v>34</v>
      </c>
      <c r="G21">
        <v>2011</v>
      </c>
      <c r="H21" s="4">
        <v>1.2499999999999999E-2</v>
      </c>
      <c r="I21">
        <v>3</v>
      </c>
      <c r="J21">
        <v>184.3</v>
      </c>
      <c r="K21" t="s">
        <v>884</v>
      </c>
    </row>
    <row r="22" spans="1:11" x14ac:dyDescent="0.35">
      <c r="A22" t="str">
        <f t="shared" si="0"/>
        <v>Криуля ВалерияЖ12</v>
      </c>
      <c r="B22" s="3">
        <v>4</v>
      </c>
      <c r="C22" t="s">
        <v>37</v>
      </c>
      <c r="D22" t="s">
        <v>12</v>
      </c>
      <c r="E22">
        <v>18</v>
      </c>
      <c r="F22" t="s">
        <v>20</v>
      </c>
      <c r="G22">
        <v>2011</v>
      </c>
      <c r="H22" s="4">
        <v>1.2534722222222223E-2</v>
      </c>
      <c r="I22">
        <v>4</v>
      </c>
      <c r="J22">
        <v>184</v>
      </c>
      <c r="K22" t="s">
        <v>884</v>
      </c>
    </row>
    <row r="23" spans="1:11" x14ac:dyDescent="0.35">
      <c r="A23" t="str">
        <f t="shared" si="0"/>
        <v>Петроченко ВероникаЖ12</v>
      </c>
      <c r="B23" s="3">
        <v>5</v>
      </c>
      <c r="C23" t="s">
        <v>38</v>
      </c>
      <c r="D23" t="s">
        <v>12</v>
      </c>
      <c r="E23">
        <v>18</v>
      </c>
      <c r="F23" t="s">
        <v>34</v>
      </c>
      <c r="G23">
        <v>2011</v>
      </c>
      <c r="H23" s="4">
        <v>1.255787037037037E-2</v>
      </c>
      <c r="I23">
        <v>5</v>
      </c>
      <c r="J23">
        <v>183.8</v>
      </c>
      <c r="K23" t="s">
        <v>884</v>
      </c>
    </row>
    <row r="24" spans="1:11" x14ac:dyDescent="0.35">
      <c r="A24" t="str">
        <f t="shared" si="0"/>
        <v>Захарова ДарьяЖ12</v>
      </c>
      <c r="B24" s="3">
        <v>6</v>
      </c>
      <c r="C24" t="s">
        <v>39</v>
      </c>
      <c r="D24" t="s">
        <v>12</v>
      </c>
      <c r="E24">
        <v>18</v>
      </c>
      <c r="F24" t="s">
        <v>40</v>
      </c>
      <c r="G24">
        <v>2012</v>
      </c>
      <c r="H24" s="4">
        <v>1.2650462962962962E-2</v>
      </c>
      <c r="I24">
        <v>6</v>
      </c>
      <c r="J24">
        <v>182.9</v>
      </c>
      <c r="K24" t="s">
        <v>884</v>
      </c>
    </row>
    <row r="25" spans="1:11" x14ac:dyDescent="0.35">
      <c r="A25" t="str">
        <f t="shared" si="0"/>
        <v>Заенцева НатальяЖ12</v>
      </c>
      <c r="B25" s="3">
        <v>7</v>
      </c>
      <c r="C25" t="s">
        <v>41</v>
      </c>
      <c r="D25" t="s">
        <v>12</v>
      </c>
      <c r="E25">
        <v>18</v>
      </c>
      <c r="F25" t="s">
        <v>15</v>
      </c>
      <c r="G25">
        <v>2011</v>
      </c>
      <c r="H25" s="4">
        <v>1.3819444444444445E-2</v>
      </c>
      <c r="I25">
        <v>7</v>
      </c>
      <c r="J25">
        <v>172.1</v>
      </c>
      <c r="K25" t="s">
        <v>884</v>
      </c>
    </row>
    <row r="26" spans="1:11" x14ac:dyDescent="0.35">
      <c r="A26" t="str">
        <f t="shared" si="0"/>
        <v>Собинина ЕлизаветаЖ12</v>
      </c>
      <c r="B26" s="3">
        <v>8</v>
      </c>
      <c r="C26" t="s">
        <v>42</v>
      </c>
      <c r="D26" t="s">
        <v>12</v>
      </c>
      <c r="E26">
        <v>18</v>
      </c>
      <c r="F26" t="s">
        <v>34</v>
      </c>
      <c r="G26">
        <v>2012</v>
      </c>
      <c r="H26" s="4">
        <v>1.3865740740740739E-2</v>
      </c>
      <c r="I26">
        <v>8</v>
      </c>
      <c r="J26">
        <v>171.6</v>
      </c>
      <c r="K26" t="s">
        <v>884</v>
      </c>
    </row>
    <row r="27" spans="1:11" x14ac:dyDescent="0.35">
      <c r="A27" t="str">
        <f t="shared" si="0"/>
        <v>Сигаева АлександраЖ12</v>
      </c>
      <c r="B27" s="3">
        <v>9</v>
      </c>
      <c r="C27" t="s">
        <v>43</v>
      </c>
      <c r="D27" t="s">
        <v>12</v>
      </c>
      <c r="E27">
        <v>18</v>
      </c>
      <c r="F27" t="s">
        <v>17</v>
      </c>
      <c r="G27">
        <v>2011</v>
      </c>
      <c r="H27" s="4">
        <v>1.3923611111111111E-2</v>
      </c>
      <c r="I27">
        <v>9</v>
      </c>
      <c r="J27">
        <v>171.1</v>
      </c>
      <c r="K27" t="s">
        <v>884</v>
      </c>
    </row>
    <row r="28" spans="1:11" x14ac:dyDescent="0.35">
      <c r="A28" t="str">
        <f t="shared" si="0"/>
        <v>Салькова ЕкатеринаЖ12</v>
      </c>
      <c r="B28" s="3">
        <v>10</v>
      </c>
      <c r="C28" t="s">
        <v>44</v>
      </c>
      <c r="D28" t="s">
        <v>12</v>
      </c>
      <c r="E28">
        <v>18</v>
      </c>
      <c r="F28" t="s">
        <v>45</v>
      </c>
      <c r="G28">
        <v>2011</v>
      </c>
      <c r="H28" s="4">
        <v>1.5069444444444443E-2</v>
      </c>
      <c r="I28">
        <v>10</v>
      </c>
      <c r="J28">
        <v>160.5</v>
      </c>
      <c r="K28" t="s">
        <v>884</v>
      </c>
    </row>
    <row r="29" spans="1:11" x14ac:dyDescent="0.35">
      <c r="A29" t="str">
        <f t="shared" si="0"/>
        <v>Арапова НеллиЖ12</v>
      </c>
      <c r="B29" s="3">
        <v>11</v>
      </c>
      <c r="C29" t="s">
        <v>46</v>
      </c>
      <c r="D29" t="s">
        <v>12</v>
      </c>
      <c r="E29">
        <v>18</v>
      </c>
      <c r="F29" t="s">
        <v>20</v>
      </c>
      <c r="G29">
        <v>2012</v>
      </c>
      <c r="H29" s="4">
        <v>1.6030092592592592E-2</v>
      </c>
      <c r="I29">
        <v>11</v>
      </c>
      <c r="J29">
        <v>151.6</v>
      </c>
      <c r="K29" t="s">
        <v>884</v>
      </c>
    </row>
    <row r="30" spans="1:11" x14ac:dyDescent="0.35">
      <c r="A30" t="str">
        <f t="shared" si="0"/>
        <v>Кондратенко МарияЖ12</v>
      </c>
      <c r="B30" s="3">
        <v>12</v>
      </c>
      <c r="C30" t="s">
        <v>47</v>
      </c>
      <c r="D30" t="s">
        <v>12</v>
      </c>
      <c r="E30">
        <v>18</v>
      </c>
      <c r="F30" t="s">
        <v>45</v>
      </c>
      <c r="G30">
        <v>2011</v>
      </c>
      <c r="H30" s="4">
        <v>1.6111111111111111E-2</v>
      </c>
      <c r="I30">
        <v>12</v>
      </c>
      <c r="J30">
        <v>150.9</v>
      </c>
      <c r="K30" t="s">
        <v>884</v>
      </c>
    </row>
    <row r="31" spans="1:11" x14ac:dyDescent="0.35">
      <c r="A31" t="str">
        <f t="shared" si="0"/>
        <v>Азарина ИринаЖ12</v>
      </c>
      <c r="B31" s="3">
        <v>13</v>
      </c>
      <c r="C31" t="s">
        <v>48</v>
      </c>
      <c r="D31" t="s">
        <v>12</v>
      </c>
      <c r="E31">
        <v>18</v>
      </c>
      <c r="F31" t="s">
        <v>49</v>
      </c>
      <c r="G31">
        <v>2011</v>
      </c>
      <c r="H31" s="4">
        <v>1.6481481481481482E-2</v>
      </c>
      <c r="I31">
        <v>13</v>
      </c>
      <c r="J31">
        <v>147.4</v>
      </c>
      <c r="K31" t="s">
        <v>884</v>
      </c>
    </row>
    <row r="32" spans="1:11" x14ac:dyDescent="0.35">
      <c r="A32" t="str">
        <f t="shared" si="0"/>
        <v>Чащина СофияЖ12</v>
      </c>
      <c r="B32" s="3">
        <v>14</v>
      </c>
      <c r="C32" t="s">
        <v>50</v>
      </c>
      <c r="D32" t="s">
        <v>12</v>
      </c>
      <c r="E32">
        <v>18</v>
      </c>
      <c r="F32" t="s">
        <v>51</v>
      </c>
      <c r="G32">
        <v>2012</v>
      </c>
      <c r="H32" s="4">
        <v>1.6527777777777777E-2</v>
      </c>
      <c r="I32">
        <v>14</v>
      </c>
      <c r="J32">
        <v>147</v>
      </c>
      <c r="K32" t="s">
        <v>884</v>
      </c>
    </row>
    <row r="33" spans="1:11" x14ac:dyDescent="0.35">
      <c r="A33" t="str">
        <f t="shared" si="0"/>
        <v>Сенцова ДарьяЖ12</v>
      </c>
      <c r="B33" s="3">
        <v>15</v>
      </c>
      <c r="C33" t="s">
        <v>52</v>
      </c>
      <c r="D33" t="s">
        <v>12</v>
      </c>
      <c r="E33">
        <v>18</v>
      </c>
      <c r="F33" t="s">
        <v>53</v>
      </c>
      <c r="G33">
        <v>2011</v>
      </c>
      <c r="H33" s="4">
        <v>1.6863425925925928E-2</v>
      </c>
      <c r="I33">
        <v>15</v>
      </c>
      <c r="J33">
        <v>143.9</v>
      </c>
      <c r="K33" t="s">
        <v>884</v>
      </c>
    </row>
    <row r="34" spans="1:11" x14ac:dyDescent="0.35">
      <c r="A34" t="str">
        <f t="shared" si="0"/>
        <v>Деревенских ВасилисаЖ12</v>
      </c>
      <c r="B34" s="3">
        <v>16</v>
      </c>
      <c r="C34" t="s">
        <v>54</v>
      </c>
      <c r="D34" t="s">
        <v>12</v>
      </c>
      <c r="E34">
        <v>18</v>
      </c>
      <c r="F34" t="s">
        <v>45</v>
      </c>
      <c r="G34">
        <v>2011</v>
      </c>
      <c r="H34" s="4">
        <v>1.8148148148148146E-2</v>
      </c>
      <c r="I34">
        <v>16</v>
      </c>
      <c r="J34">
        <v>132</v>
      </c>
      <c r="K34" t="s">
        <v>884</v>
      </c>
    </row>
    <row r="35" spans="1:11" x14ac:dyDescent="0.35">
      <c r="A35" t="str">
        <f t="shared" si="0"/>
        <v>Коровина КсенияЖ12</v>
      </c>
      <c r="B35" s="3">
        <v>17</v>
      </c>
      <c r="C35" t="s">
        <v>55</v>
      </c>
      <c r="D35" t="s">
        <v>12</v>
      </c>
      <c r="E35">
        <v>18</v>
      </c>
      <c r="F35" t="s">
        <v>40</v>
      </c>
      <c r="G35">
        <v>2011</v>
      </c>
      <c r="H35" s="4">
        <v>1.8657407407407407E-2</v>
      </c>
      <c r="I35">
        <v>17</v>
      </c>
      <c r="J35">
        <v>127.3</v>
      </c>
      <c r="K35" t="s">
        <v>884</v>
      </c>
    </row>
    <row r="36" spans="1:11" x14ac:dyDescent="0.35">
      <c r="A36" t="str">
        <f t="shared" si="0"/>
        <v>Поган ОлесяЖ12</v>
      </c>
      <c r="B36" s="3">
        <v>18</v>
      </c>
      <c r="C36" t="s">
        <v>56</v>
      </c>
      <c r="D36" t="s">
        <v>12</v>
      </c>
      <c r="E36">
        <v>18</v>
      </c>
      <c r="F36" t="s">
        <v>45</v>
      </c>
      <c r="G36">
        <v>2011</v>
      </c>
      <c r="H36" s="4">
        <v>1.9293981481481485E-2</v>
      </c>
      <c r="I36">
        <v>18</v>
      </c>
      <c r="J36">
        <v>121.4</v>
      </c>
      <c r="K36" t="s">
        <v>884</v>
      </c>
    </row>
    <row r="37" spans="1:11" x14ac:dyDescent="0.35">
      <c r="A37" t="str">
        <f t="shared" si="0"/>
        <v>Васьковская СофьяЖ12</v>
      </c>
      <c r="B37" s="3">
        <v>19</v>
      </c>
      <c r="C37" t="s">
        <v>57</v>
      </c>
      <c r="D37" t="s">
        <v>12</v>
      </c>
      <c r="E37">
        <v>18</v>
      </c>
      <c r="F37" t="s">
        <v>45</v>
      </c>
      <c r="G37">
        <v>2012</v>
      </c>
      <c r="H37" s="4">
        <v>1.9398148148148147E-2</v>
      </c>
      <c r="I37">
        <v>19</v>
      </c>
      <c r="J37">
        <v>120.4</v>
      </c>
      <c r="K37" t="s">
        <v>884</v>
      </c>
    </row>
    <row r="38" spans="1:11" x14ac:dyDescent="0.35">
      <c r="A38" t="str">
        <f t="shared" si="0"/>
        <v>Гусева ЮлияЖ12</v>
      </c>
      <c r="B38" s="3">
        <v>20</v>
      </c>
      <c r="C38" t="s">
        <v>58</v>
      </c>
      <c r="D38" t="s">
        <v>12</v>
      </c>
      <c r="E38">
        <v>18</v>
      </c>
      <c r="F38" t="s">
        <v>49</v>
      </c>
      <c r="G38">
        <v>2011</v>
      </c>
      <c r="H38" s="4">
        <v>1.951388888888889E-2</v>
      </c>
      <c r="I38">
        <v>20</v>
      </c>
      <c r="J38">
        <v>119.3</v>
      </c>
      <c r="K38" t="s">
        <v>884</v>
      </c>
    </row>
    <row r="39" spans="1:11" x14ac:dyDescent="0.35">
      <c r="A39" t="str">
        <f t="shared" si="0"/>
        <v>Скворцова ИннаЖ12</v>
      </c>
      <c r="B39" s="3">
        <v>21</v>
      </c>
      <c r="C39" t="s">
        <v>59</v>
      </c>
      <c r="D39" t="s">
        <v>12</v>
      </c>
      <c r="E39">
        <v>18</v>
      </c>
      <c r="F39" t="s">
        <v>20</v>
      </c>
      <c r="G39">
        <v>2011</v>
      </c>
      <c r="H39" s="4">
        <v>1.9791666666666666E-2</v>
      </c>
      <c r="I39">
        <v>21</v>
      </c>
      <c r="J39">
        <v>116.8</v>
      </c>
      <c r="K39" t="s">
        <v>884</v>
      </c>
    </row>
    <row r="40" spans="1:11" x14ac:dyDescent="0.35">
      <c r="A40" t="str">
        <f t="shared" si="0"/>
        <v>Куликова АнтонинаЖ12</v>
      </c>
      <c r="B40" s="3">
        <v>22</v>
      </c>
      <c r="C40" t="s">
        <v>60</v>
      </c>
      <c r="D40" t="s">
        <v>12</v>
      </c>
      <c r="E40">
        <v>18</v>
      </c>
      <c r="F40" t="s">
        <v>20</v>
      </c>
      <c r="G40">
        <v>2011</v>
      </c>
      <c r="H40" s="4">
        <v>2.0671296296296295E-2</v>
      </c>
      <c r="I40">
        <v>22</v>
      </c>
      <c r="J40">
        <v>108.6</v>
      </c>
      <c r="K40" t="s">
        <v>884</v>
      </c>
    </row>
    <row r="41" spans="1:11" x14ac:dyDescent="0.35">
      <c r="A41" t="str">
        <f t="shared" si="0"/>
        <v>Терновых ВарвараЖ12</v>
      </c>
      <c r="B41" s="3">
        <v>23</v>
      </c>
      <c r="C41" t="s">
        <v>61</v>
      </c>
      <c r="D41" t="s">
        <v>12</v>
      </c>
      <c r="E41">
        <v>18</v>
      </c>
      <c r="F41" t="s">
        <v>27</v>
      </c>
      <c r="G41">
        <v>2012</v>
      </c>
      <c r="H41" s="4">
        <v>2.1921296296296296E-2</v>
      </c>
      <c r="I41">
        <v>23</v>
      </c>
      <c r="J41">
        <v>97</v>
      </c>
      <c r="K41" t="s">
        <v>884</v>
      </c>
    </row>
    <row r="42" spans="1:11" x14ac:dyDescent="0.35">
      <c r="A42" t="str">
        <f t="shared" si="0"/>
        <v>Анциферова ВикторияЖ12</v>
      </c>
      <c r="B42" s="3">
        <v>24</v>
      </c>
      <c r="C42" t="s">
        <v>62</v>
      </c>
      <c r="D42" t="s">
        <v>12</v>
      </c>
      <c r="E42">
        <v>18</v>
      </c>
      <c r="F42" t="s">
        <v>20</v>
      </c>
      <c r="G42">
        <v>2012</v>
      </c>
      <c r="H42" s="4">
        <v>2.2037037037037036E-2</v>
      </c>
      <c r="I42">
        <v>24</v>
      </c>
      <c r="J42">
        <v>96</v>
      </c>
      <c r="K42" t="s">
        <v>884</v>
      </c>
    </row>
    <row r="43" spans="1:11" x14ac:dyDescent="0.35">
      <c r="A43" t="str">
        <f t="shared" si="0"/>
        <v>Струкова СофияЖ12</v>
      </c>
      <c r="B43" s="3">
        <v>25</v>
      </c>
      <c r="C43" t="s">
        <v>63</v>
      </c>
      <c r="D43" t="s">
        <v>12</v>
      </c>
      <c r="E43">
        <v>18</v>
      </c>
      <c r="F43" t="s">
        <v>64</v>
      </c>
      <c r="G43">
        <v>2012</v>
      </c>
      <c r="H43" s="4">
        <v>2.3414351851851853E-2</v>
      </c>
      <c r="I43">
        <v>25</v>
      </c>
      <c r="J43">
        <v>83.2</v>
      </c>
      <c r="K43" t="s">
        <v>884</v>
      </c>
    </row>
    <row r="44" spans="1:11" x14ac:dyDescent="0.35">
      <c r="A44" t="str">
        <f t="shared" si="0"/>
        <v>Нестеровская УльянаЖ12</v>
      </c>
      <c r="B44" s="3">
        <v>26</v>
      </c>
      <c r="C44" t="s">
        <v>65</v>
      </c>
      <c r="D44" t="s">
        <v>12</v>
      </c>
      <c r="E44">
        <v>18</v>
      </c>
      <c r="F44" t="s">
        <v>45</v>
      </c>
      <c r="G44">
        <v>2012</v>
      </c>
      <c r="H44" s="4">
        <v>2.3923611111111114E-2</v>
      </c>
      <c r="I44">
        <v>26</v>
      </c>
      <c r="J44">
        <v>78.5</v>
      </c>
      <c r="K44" t="s">
        <v>884</v>
      </c>
    </row>
    <row r="45" spans="1:11" x14ac:dyDescent="0.35">
      <c r="A45" t="str">
        <f t="shared" si="0"/>
        <v>Цыбакова СофьяЖ12</v>
      </c>
      <c r="B45" s="3">
        <v>27</v>
      </c>
      <c r="C45" t="s">
        <v>66</v>
      </c>
      <c r="D45" t="s">
        <v>12</v>
      </c>
      <c r="E45">
        <v>18</v>
      </c>
      <c r="F45" t="s">
        <v>64</v>
      </c>
      <c r="G45">
        <v>2011</v>
      </c>
      <c r="H45" s="4">
        <v>2.3969907407407409E-2</v>
      </c>
      <c r="I45">
        <v>27</v>
      </c>
      <c r="J45">
        <v>78.099999999999994</v>
      </c>
      <c r="K45" t="s">
        <v>884</v>
      </c>
    </row>
    <row r="46" spans="1:11" x14ac:dyDescent="0.35">
      <c r="A46" t="str">
        <f t="shared" si="0"/>
        <v>Косарева ВикторияЖ12</v>
      </c>
      <c r="B46" s="3">
        <v>28</v>
      </c>
      <c r="C46" t="s">
        <v>67</v>
      </c>
      <c r="D46" t="s">
        <v>12</v>
      </c>
      <c r="E46">
        <v>18</v>
      </c>
      <c r="F46" t="s">
        <v>53</v>
      </c>
      <c r="G46">
        <v>2011</v>
      </c>
      <c r="H46" s="4">
        <v>2.5983796296296297E-2</v>
      </c>
      <c r="I46">
        <v>28</v>
      </c>
      <c r="J46">
        <v>59.4</v>
      </c>
      <c r="K46" t="s">
        <v>884</v>
      </c>
    </row>
    <row r="47" spans="1:11" x14ac:dyDescent="0.35">
      <c r="A47" t="str">
        <f t="shared" si="0"/>
        <v>Куксина АнастасияЖ12</v>
      </c>
      <c r="B47" s="3">
        <v>29</v>
      </c>
      <c r="C47" t="s">
        <v>68</v>
      </c>
      <c r="D47" t="s">
        <v>12</v>
      </c>
      <c r="E47">
        <v>18</v>
      </c>
      <c r="F47" t="s">
        <v>45</v>
      </c>
      <c r="G47">
        <v>2012</v>
      </c>
      <c r="H47" s="4">
        <v>2.6041666666666668E-2</v>
      </c>
      <c r="I47">
        <v>29</v>
      </c>
      <c r="J47">
        <v>58.9</v>
      </c>
      <c r="K47" t="s">
        <v>884</v>
      </c>
    </row>
    <row r="48" spans="1:11" x14ac:dyDescent="0.35">
      <c r="A48" t="str">
        <f t="shared" si="0"/>
        <v>Миллер КираЖ12</v>
      </c>
      <c r="B48" s="3">
        <v>30</v>
      </c>
      <c r="C48" t="s">
        <v>69</v>
      </c>
      <c r="D48" t="s">
        <v>12</v>
      </c>
      <c r="E48">
        <v>18</v>
      </c>
      <c r="F48" t="s">
        <v>45</v>
      </c>
      <c r="G48">
        <v>2011</v>
      </c>
      <c r="H48" s="4">
        <v>2.6215277777777778E-2</v>
      </c>
      <c r="I48">
        <v>30</v>
      </c>
      <c r="J48">
        <v>57.3</v>
      </c>
      <c r="K48" t="s">
        <v>884</v>
      </c>
    </row>
    <row r="49" spans="1:11" x14ac:dyDescent="0.35">
      <c r="A49" t="str">
        <f t="shared" si="0"/>
        <v>Токарева КсенияЖ12</v>
      </c>
      <c r="B49" s="3">
        <v>31</v>
      </c>
      <c r="C49" t="s">
        <v>70</v>
      </c>
      <c r="D49" t="s">
        <v>12</v>
      </c>
      <c r="E49">
        <v>18</v>
      </c>
      <c r="F49" t="s">
        <v>45</v>
      </c>
      <c r="G49">
        <v>2011</v>
      </c>
      <c r="H49" s="4">
        <v>2.7442129629629632E-2</v>
      </c>
      <c r="I49">
        <v>31</v>
      </c>
      <c r="J49">
        <v>45.9</v>
      </c>
      <c r="K49" t="s">
        <v>884</v>
      </c>
    </row>
    <row r="50" spans="1:11" x14ac:dyDescent="0.35">
      <c r="A50" t="str">
        <f t="shared" si="0"/>
        <v>Харченко ПолинаЖ12</v>
      </c>
      <c r="B50" s="3">
        <v>32</v>
      </c>
      <c r="C50" t="s">
        <v>71</v>
      </c>
      <c r="D50" t="s">
        <v>12</v>
      </c>
      <c r="E50">
        <v>18</v>
      </c>
      <c r="F50" t="s">
        <v>45</v>
      </c>
      <c r="G50">
        <v>2011</v>
      </c>
      <c r="H50" s="4">
        <v>2.8020833333333332E-2</v>
      </c>
      <c r="I50">
        <v>32</v>
      </c>
      <c r="J50">
        <v>40.6</v>
      </c>
      <c r="K50" t="s">
        <v>884</v>
      </c>
    </row>
    <row r="51" spans="1:11" x14ac:dyDescent="0.35">
      <c r="A51" t="str">
        <f t="shared" si="0"/>
        <v>Часовских ОлесяЖ12</v>
      </c>
      <c r="B51" s="3">
        <v>33</v>
      </c>
      <c r="C51" t="s">
        <v>72</v>
      </c>
      <c r="D51" t="s">
        <v>12</v>
      </c>
      <c r="E51">
        <v>18</v>
      </c>
      <c r="F51" t="s">
        <v>45</v>
      </c>
      <c r="G51">
        <v>2012</v>
      </c>
      <c r="H51" s="4">
        <v>2.8796296296296296E-2</v>
      </c>
      <c r="I51">
        <v>33</v>
      </c>
      <c r="J51">
        <v>33.4</v>
      </c>
      <c r="K51" t="s">
        <v>884</v>
      </c>
    </row>
    <row r="52" spans="1:11" x14ac:dyDescent="0.35">
      <c r="A52" t="str">
        <f t="shared" si="0"/>
        <v>Подшивалова ЛидияЖ12</v>
      </c>
      <c r="B52" s="3">
        <v>34</v>
      </c>
      <c r="C52" t="s">
        <v>73</v>
      </c>
      <c r="D52" t="s">
        <v>12</v>
      </c>
      <c r="E52">
        <v>18</v>
      </c>
      <c r="F52" t="s">
        <v>13</v>
      </c>
      <c r="G52">
        <v>2011</v>
      </c>
      <c r="H52" s="4">
        <v>3.1099537037037037E-2</v>
      </c>
      <c r="I52">
        <v>34</v>
      </c>
      <c r="J52">
        <v>12.1</v>
      </c>
      <c r="K52" t="s">
        <v>884</v>
      </c>
    </row>
    <row r="53" spans="1:11" x14ac:dyDescent="0.35">
      <c r="A53" t="str">
        <f t="shared" si="0"/>
        <v>Маленко АнастасияЖ12</v>
      </c>
      <c r="B53" s="3">
        <v>35</v>
      </c>
      <c r="C53" t="s">
        <v>74</v>
      </c>
      <c r="D53" t="s">
        <v>12</v>
      </c>
      <c r="E53">
        <v>18</v>
      </c>
      <c r="F53" t="s">
        <v>45</v>
      </c>
      <c r="G53">
        <v>2012</v>
      </c>
      <c r="H53" s="4">
        <v>3.8807870370370375E-2</v>
      </c>
      <c r="I53">
        <v>35</v>
      </c>
      <c r="J53">
        <v>1</v>
      </c>
      <c r="K53" t="s">
        <v>884</v>
      </c>
    </row>
    <row r="54" spans="1:11" x14ac:dyDescent="0.35">
      <c r="A54" t="str">
        <f t="shared" si="0"/>
        <v>Пеепечина МарияЖ12</v>
      </c>
      <c r="B54" s="3">
        <v>36</v>
      </c>
      <c r="C54" t="s">
        <v>75</v>
      </c>
      <c r="D54" t="s">
        <v>12</v>
      </c>
      <c r="E54">
        <v>18</v>
      </c>
      <c r="F54" t="s">
        <v>15</v>
      </c>
      <c r="G54">
        <v>2011</v>
      </c>
      <c r="H54" s="4">
        <v>4.4930555555555557E-2</v>
      </c>
      <c r="I54">
        <v>36</v>
      </c>
      <c r="J54">
        <v>1</v>
      </c>
      <c r="K54" t="s">
        <v>884</v>
      </c>
    </row>
    <row r="55" spans="1:11" x14ac:dyDescent="0.35">
      <c r="A55" t="str">
        <f t="shared" si="0"/>
        <v>Пиховкина ВиталинаЖ12</v>
      </c>
      <c r="B55" s="3">
        <v>37</v>
      </c>
      <c r="C55" t="s">
        <v>76</v>
      </c>
      <c r="D55" t="s">
        <v>12</v>
      </c>
      <c r="E55">
        <v>18</v>
      </c>
      <c r="F55" t="s">
        <v>27</v>
      </c>
      <c r="G55">
        <v>2012</v>
      </c>
      <c r="H55" s="4">
        <v>4.9074074074074076E-2</v>
      </c>
      <c r="I55">
        <v>37</v>
      </c>
      <c r="J55">
        <v>1</v>
      </c>
      <c r="K55" t="s">
        <v>884</v>
      </c>
    </row>
    <row r="56" spans="1:11" x14ac:dyDescent="0.35">
      <c r="A56" t="str">
        <f t="shared" si="0"/>
        <v>Аксенова МарияЖ12</v>
      </c>
      <c r="B56" s="3">
        <v>38</v>
      </c>
      <c r="C56" t="s">
        <v>77</v>
      </c>
      <c r="D56" t="s">
        <v>12</v>
      </c>
      <c r="E56">
        <v>18</v>
      </c>
      <c r="F56" t="s">
        <v>25</v>
      </c>
      <c r="G56">
        <v>2012</v>
      </c>
      <c r="H56" s="4">
        <v>5.2037037037037041E-2</v>
      </c>
      <c r="I56">
        <v>38</v>
      </c>
      <c r="J56">
        <v>1</v>
      </c>
      <c r="K56" t="s">
        <v>884</v>
      </c>
    </row>
    <row r="57" spans="1:11" x14ac:dyDescent="0.35">
      <c r="A57" t="str">
        <f t="shared" si="0"/>
        <v>Новикова ПолинаЖ12</v>
      </c>
      <c r="B57" s="3">
        <v>39</v>
      </c>
      <c r="C57" t="s">
        <v>78</v>
      </c>
      <c r="D57" t="s">
        <v>12</v>
      </c>
      <c r="E57">
        <v>18</v>
      </c>
      <c r="F57" t="s">
        <v>45</v>
      </c>
      <c r="G57">
        <v>2012</v>
      </c>
      <c r="H57" t="s">
        <v>28</v>
      </c>
      <c r="J57">
        <v>0</v>
      </c>
      <c r="K57" t="s">
        <v>884</v>
      </c>
    </row>
    <row r="58" spans="1:11" x14ac:dyDescent="0.35">
      <c r="A58" t="str">
        <f t="shared" si="0"/>
        <v>Шипилова МаргаритаЖ12</v>
      </c>
      <c r="B58" s="3">
        <v>40</v>
      </c>
      <c r="C58" t="s">
        <v>79</v>
      </c>
      <c r="D58" t="s">
        <v>12</v>
      </c>
      <c r="E58">
        <v>18</v>
      </c>
      <c r="F58" t="s">
        <v>27</v>
      </c>
      <c r="G58">
        <v>2012</v>
      </c>
      <c r="H58" t="s">
        <v>28</v>
      </c>
      <c r="J58">
        <v>0</v>
      </c>
      <c r="K58" t="s">
        <v>884</v>
      </c>
    </row>
    <row r="59" spans="1:11" x14ac:dyDescent="0.35">
      <c r="A59" t="str">
        <f t="shared" si="0"/>
        <v>Маришина КаринаЖ12</v>
      </c>
      <c r="B59" s="3">
        <v>41</v>
      </c>
      <c r="C59" t="s">
        <v>80</v>
      </c>
      <c r="D59" t="s">
        <v>12</v>
      </c>
      <c r="E59">
        <v>18</v>
      </c>
      <c r="F59" t="s">
        <v>45</v>
      </c>
      <c r="G59">
        <v>2012</v>
      </c>
      <c r="H59" t="s">
        <v>28</v>
      </c>
      <c r="J59">
        <v>0</v>
      </c>
      <c r="K59" t="s">
        <v>884</v>
      </c>
    </row>
    <row r="60" spans="1:11" x14ac:dyDescent="0.35">
      <c r="A60" t="str">
        <f t="shared" si="0"/>
        <v>Скачкова МирославаЖ12</v>
      </c>
      <c r="B60" s="3">
        <v>42</v>
      </c>
      <c r="C60" t="s">
        <v>81</v>
      </c>
      <c r="D60" t="s">
        <v>12</v>
      </c>
      <c r="E60">
        <v>18</v>
      </c>
      <c r="F60" t="s">
        <v>25</v>
      </c>
      <c r="G60">
        <v>2012</v>
      </c>
      <c r="H60" t="s">
        <v>28</v>
      </c>
      <c r="J60">
        <v>0</v>
      </c>
      <c r="K60" t="s">
        <v>884</v>
      </c>
    </row>
    <row r="61" spans="1:11" x14ac:dyDescent="0.35">
      <c r="A61" t="str">
        <f t="shared" si="0"/>
        <v/>
      </c>
    </row>
    <row r="62" spans="1:11" ht="15.5" x14ac:dyDescent="0.35">
      <c r="A62" t="str">
        <f t="shared" si="0"/>
        <v>11 КП, 2 км</v>
      </c>
      <c r="B62" s="1" t="s">
        <v>82</v>
      </c>
      <c r="C62" t="s">
        <v>83</v>
      </c>
    </row>
    <row r="63" spans="1:11" x14ac:dyDescent="0.35">
      <c r="A63" t="str">
        <f t="shared" si="0"/>
        <v/>
      </c>
    </row>
    <row r="64" spans="1:11" x14ac:dyDescent="0.35">
      <c r="A64" t="str">
        <f t="shared" si="0"/>
        <v>Фамилия, имя</v>
      </c>
      <c r="B64" s="2" t="s">
        <v>2</v>
      </c>
      <c r="C64" t="s">
        <v>3</v>
      </c>
      <c r="D64" t="s">
        <v>4</v>
      </c>
      <c r="E64" t="s">
        <v>5</v>
      </c>
      <c r="F64" t="s">
        <v>6</v>
      </c>
      <c r="G64" t="s">
        <v>7</v>
      </c>
      <c r="H64" t="s">
        <v>8</v>
      </c>
      <c r="I64" t="s">
        <v>9</v>
      </c>
      <c r="J64" t="s">
        <v>10</v>
      </c>
    </row>
    <row r="65" spans="1:11" x14ac:dyDescent="0.35">
      <c r="A65" t="str">
        <f t="shared" si="0"/>
        <v>Уразова ЯрославаЖ14</v>
      </c>
      <c r="B65" s="3">
        <v>1</v>
      </c>
      <c r="C65" t="s">
        <v>84</v>
      </c>
      <c r="D65" t="s">
        <v>12</v>
      </c>
      <c r="E65">
        <v>18</v>
      </c>
      <c r="F65" t="s">
        <v>85</v>
      </c>
      <c r="G65">
        <v>2010</v>
      </c>
      <c r="H65" s="4">
        <v>1.1562499999999998E-2</v>
      </c>
      <c r="I65">
        <v>1</v>
      </c>
      <c r="J65">
        <v>200</v>
      </c>
      <c r="K65" t="s">
        <v>885</v>
      </c>
    </row>
    <row r="66" spans="1:11" x14ac:dyDescent="0.35">
      <c r="A66" t="str">
        <f t="shared" si="0"/>
        <v>Неделина ВарвараЖ14</v>
      </c>
      <c r="B66" s="3">
        <v>2</v>
      </c>
      <c r="C66" t="s">
        <v>86</v>
      </c>
      <c r="D66" t="s">
        <v>12</v>
      </c>
      <c r="E66">
        <v>18</v>
      </c>
      <c r="F66" t="s">
        <v>15</v>
      </c>
      <c r="G66">
        <v>2009</v>
      </c>
      <c r="H66" s="4">
        <v>1.2025462962962962E-2</v>
      </c>
      <c r="I66">
        <v>2</v>
      </c>
      <c r="J66">
        <v>196</v>
      </c>
      <c r="K66" t="s">
        <v>885</v>
      </c>
    </row>
    <row r="67" spans="1:11" x14ac:dyDescent="0.35">
      <c r="A67" t="str">
        <f t="shared" si="0"/>
        <v>Громашева ДарьяЖ14</v>
      </c>
      <c r="B67" s="3">
        <v>3</v>
      </c>
      <c r="C67" t="s">
        <v>87</v>
      </c>
      <c r="D67" t="s">
        <v>12</v>
      </c>
      <c r="E67">
        <v>18</v>
      </c>
      <c r="F67" t="s">
        <v>17</v>
      </c>
      <c r="G67">
        <v>2009</v>
      </c>
      <c r="H67" s="4">
        <v>1.3541666666666667E-2</v>
      </c>
      <c r="I67">
        <v>3</v>
      </c>
      <c r="J67">
        <v>182.9</v>
      </c>
      <c r="K67" t="s">
        <v>885</v>
      </c>
    </row>
    <row r="68" spans="1:11" x14ac:dyDescent="0.35">
      <c r="A68" t="str">
        <f t="shared" si="0"/>
        <v>Бердникова ВероникаЖ14</v>
      </c>
      <c r="B68" s="3">
        <v>4</v>
      </c>
      <c r="C68" t="s">
        <v>88</v>
      </c>
      <c r="D68" t="s">
        <v>12</v>
      </c>
      <c r="E68">
        <v>18</v>
      </c>
      <c r="F68" t="s">
        <v>15</v>
      </c>
      <c r="G68">
        <v>2009</v>
      </c>
      <c r="H68" s="4">
        <v>1.3923611111111111E-2</v>
      </c>
      <c r="I68">
        <v>4</v>
      </c>
      <c r="J68">
        <v>179.6</v>
      </c>
      <c r="K68" t="s">
        <v>885</v>
      </c>
    </row>
    <row r="69" spans="1:11" x14ac:dyDescent="0.35">
      <c r="A69" t="str">
        <f t="shared" ref="A69:A132" si="1">C69&amp;K69</f>
        <v>Шкурина МарияЖ14</v>
      </c>
      <c r="B69" s="3">
        <v>5</v>
      </c>
      <c r="C69" t="s">
        <v>89</v>
      </c>
      <c r="D69" t="s">
        <v>12</v>
      </c>
      <c r="E69">
        <v>18</v>
      </c>
      <c r="F69" t="s">
        <v>40</v>
      </c>
      <c r="G69">
        <v>2009</v>
      </c>
      <c r="H69" s="4">
        <v>1.4108796296296295E-2</v>
      </c>
      <c r="I69">
        <v>5</v>
      </c>
      <c r="J69">
        <v>178</v>
      </c>
      <c r="K69" t="s">
        <v>885</v>
      </c>
    </row>
    <row r="70" spans="1:11" x14ac:dyDescent="0.35">
      <c r="A70" t="str">
        <f t="shared" si="1"/>
        <v>Ряскина ВикторияЖ14</v>
      </c>
      <c r="B70" s="3">
        <v>6</v>
      </c>
      <c r="C70" t="s">
        <v>90</v>
      </c>
      <c r="D70" t="s">
        <v>12</v>
      </c>
      <c r="E70">
        <v>18</v>
      </c>
      <c r="F70" t="s">
        <v>85</v>
      </c>
      <c r="G70">
        <v>2009</v>
      </c>
      <c r="H70" s="4">
        <v>1.4386574074074072E-2</v>
      </c>
      <c r="I70">
        <v>6</v>
      </c>
      <c r="J70">
        <v>175.6</v>
      </c>
      <c r="K70" t="s">
        <v>885</v>
      </c>
    </row>
    <row r="71" spans="1:11" x14ac:dyDescent="0.35">
      <c r="A71" t="str">
        <f t="shared" si="1"/>
        <v>Снегирева ЕлизаветаЖ14</v>
      </c>
      <c r="B71" s="3">
        <v>7</v>
      </c>
      <c r="C71" t="s">
        <v>91</v>
      </c>
      <c r="D71" t="s">
        <v>12</v>
      </c>
      <c r="E71">
        <v>18</v>
      </c>
      <c r="F71" t="s">
        <v>27</v>
      </c>
      <c r="G71">
        <v>2009</v>
      </c>
      <c r="H71" s="4">
        <v>1.4594907407407405E-2</v>
      </c>
      <c r="I71">
        <v>7</v>
      </c>
      <c r="J71">
        <v>173.8</v>
      </c>
      <c r="K71" t="s">
        <v>885</v>
      </c>
    </row>
    <row r="72" spans="1:11" x14ac:dyDescent="0.35">
      <c r="A72" t="str">
        <f t="shared" si="1"/>
        <v>Иванова ПолинаЖ14</v>
      </c>
      <c r="B72" s="3">
        <v>8</v>
      </c>
      <c r="C72" t="s">
        <v>92</v>
      </c>
      <c r="D72" t="s">
        <v>12</v>
      </c>
      <c r="E72">
        <v>18</v>
      </c>
      <c r="F72" t="s">
        <v>13</v>
      </c>
      <c r="G72">
        <v>2009</v>
      </c>
      <c r="H72" s="4">
        <v>1.4618055555555556E-2</v>
      </c>
      <c r="I72">
        <v>8</v>
      </c>
      <c r="J72">
        <v>173.6</v>
      </c>
      <c r="K72" t="s">
        <v>885</v>
      </c>
    </row>
    <row r="73" spans="1:11" x14ac:dyDescent="0.35">
      <c r="A73" t="str">
        <f t="shared" si="1"/>
        <v>Косыгина ВероникаЖ14</v>
      </c>
      <c r="B73" s="3">
        <v>9</v>
      </c>
      <c r="C73" t="s">
        <v>93</v>
      </c>
      <c r="D73" t="s">
        <v>12</v>
      </c>
      <c r="E73">
        <v>18</v>
      </c>
      <c r="F73" t="s">
        <v>64</v>
      </c>
      <c r="G73">
        <v>2010</v>
      </c>
      <c r="H73" s="4">
        <v>1.4895833333333332E-2</v>
      </c>
      <c r="I73">
        <v>9</v>
      </c>
      <c r="J73">
        <v>171.2</v>
      </c>
      <c r="K73" t="s">
        <v>885</v>
      </c>
    </row>
    <row r="74" spans="1:11" x14ac:dyDescent="0.35">
      <c r="A74" t="str">
        <f t="shared" si="1"/>
        <v>Корчагина АлёнаЖ14</v>
      </c>
      <c r="B74" s="3">
        <v>10</v>
      </c>
      <c r="C74" t="s">
        <v>94</v>
      </c>
      <c r="D74" t="s">
        <v>12</v>
      </c>
      <c r="E74">
        <v>18</v>
      </c>
      <c r="F74" t="s">
        <v>27</v>
      </c>
      <c r="G74">
        <v>2009</v>
      </c>
      <c r="H74" s="4">
        <v>1.5011574074074075E-2</v>
      </c>
      <c r="I74">
        <v>10</v>
      </c>
      <c r="J74">
        <v>170.2</v>
      </c>
      <c r="K74" t="s">
        <v>885</v>
      </c>
    </row>
    <row r="75" spans="1:11" x14ac:dyDescent="0.35">
      <c r="A75" t="str">
        <f t="shared" si="1"/>
        <v>Грабиненко ЕленаЖ14</v>
      </c>
      <c r="B75" s="3">
        <v>11</v>
      </c>
      <c r="C75" t="s">
        <v>95</v>
      </c>
      <c r="D75" t="s">
        <v>12</v>
      </c>
      <c r="E75">
        <v>18</v>
      </c>
      <c r="F75" t="s">
        <v>96</v>
      </c>
      <c r="G75">
        <v>2010</v>
      </c>
      <c r="H75" s="4">
        <v>1.5023148148148148E-2</v>
      </c>
      <c r="I75">
        <v>11</v>
      </c>
      <c r="J75">
        <v>170.1</v>
      </c>
      <c r="K75" t="s">
        <v>885</v>
      </c>
    </row>
    <row r="76" spans="1:11" x14ac:dyDescent="0.35">
      <c r="A76" t="str">
        <f t="shared" si="1"/>
        <v>Часовских КаринаЖ14</v>
      </c>
      <c r="B76" s="3">
        <v>12</v>
      </c>
      <c r="C76" t="s">
        <v>97</v>
      </c>
      <c r="D76" t="s">
        <v>12</v>
      </c>
      <c r="E76">
        <v>18</v>
      </c>
      <c r="F76" t="s">
        <v>85</v>
      </c>
      <c r="G76">
        <v>2010</v>
      </c>
      <c r="H76" s="4">
        <v>1.5081018518518516E-2</v>
      </c>
      <c r="I76">
        <v>12</v>
      </c>
      <c r="J76">
        <v>169.6</v>
      </c>
      <c r="K76" t="s">
        <v>885</v>
      </c>
    </row>
    <row r="77" spans="1:11" x14ac:dyDescent="0.35">
      <c r="A77" t="str">
        <f t="shared" si="1"/>
        <v>Лелякова СоняЖ14</v>
      </c>
      <c r="B77" s="3">
        <v>13</v>
      </c>
      <c r="C77" t="s">
        <v>98</v>
      </c>
      <c r="D77" t="s">
        <v>12</v>
      </c>
      <c r="E77">
        <v>18</v>
      </c>
      <c r="F77" t="s">
        <v>85</v>
      </c>
      <c r="G77">
        <v>2009</v>
      </c>
      <c r="H77" s="4">
        <v>1.5740740740740743E-2</v>
      </c>
      <c r="I77">
        <v>13</v>
      </c>
      <c r="J77">
        <v>163.9</v>
      </c>
      <c r="K77" t="s">
        <v>885</v>
      </c>
    </row>
    <row r="78" spans="1:11" x14ac:dyDescent="0.35">
      <c r="A78" t="str">
        <f t="shared" si="1"/>
        <v>Ушакова МарияЖ14</v>
      </c>
      <c r="B78" s="3">
        <v>14</v>
      </c>
      <c r="C78" t="s">
        <v>99</v>
      </c>
      <c r="D78" t="s">
        <v>12</v>
      </c>
      <c r="E78">
        <v>18</v>
      </c>
      <c r="F78" t="s">
        <v>45</v>
      </c>
      <c r="G78">
        <v>2010</v>
      </c>
      <c r="H78" s="4">
        <v>1.7002314814814814E-2</v>
      </c>
      <c r="I78">
        <v>14</v>
      </c>
      <c r="J78">
        <v>153</v>
      </c>
      <c r="K78" t="s">
        <v>885</v>
      </c>
    </row>
    <row r="79" spans="1:11" x14ac:dyDescent="0.35">
      <c r="A79" t="str">
        <f t="shared" si="1"/>
        <v>Шишлова АлисаЖ14</v>
      </c>
      <c r="B79" s="3">
        <v>15</v>
      </c>
      <c r="C79" t="s">
        <v>100</v>
      </c>
      <c r="D79" t="s">
        <v>12</v>
      </c>
      <c r="E79">
        <v>18</v>
      </c>
      <c r="F79" t="s">
        <v>85</v>
      </c>
      <c r="G79">
        <v>2009</v>
      </c>
      <c r="H79" s="4">
        <v>1.7291666666666667E-2</v>
      </c>
      <c r="I79">
        <v>15</v>
      </c>
      <c r="J79">
        <v>150.5</v>
      </c>
      <c r="K79" t="s">
        <v>885</v>
      </c>
    </row>
    <row r="80" spans="1:11" x14ac:dyDescent="0.35">
      <c r="A80" t="str">
        <f t="shared" si="1"/>
        <v>Деминтиевская ЕкатеринаЖ14</v>
      </c>
      <c r="B80" s="3">
        <v>16</v>
      </c>
      <c r="C80" t="s">
        <v>101</v>
      </c>
      <c r="D80" t="s">
        <v>12</v>
      </c>
      <c r="E80">
        <v>18</v>
      </c>
      <c r="F80" t="s">
        <v>22</v>
      </c>
      <c r="G80">
        <v>2010</v>
      </c>
      <c r="H80" s="4">
        <v>1.8379629629629628E-2</v>
      </c>
      <c r="I80">
        <v>16</v>
      </c>
      <c r="J80">
        <v>141.1</v>
      </c>
      <c r="K80" t="s">
        <v>885</v>
      </c>
    </row>
    <row r="81" spans="1:11" x14ac:dyDescent="0.35">
      <c r="A81" t="str">
        <f t="shared" si="1"/>
        <v>Гурина МарияЖ14</v>
      </c>
      <c r="B81" s="3">
        <v>17</v>
      </c>
      <c r="C81" t="s">
        <v>102</v>
      </c>
      <c r="D81" t="s">
        <v>12</v>
      </c>
      <c r="E81">
        <v>18</v>
      </c>
      <c r="F81" t="s">
        <v>49</v>
      </c>
      <c r="G81">
        <v>2009</v>
      </c>
      <c r="H81" s="4">
        <v>1.8391203703703705E-2</v>
      </c>
      <c r="I81">
        <v>17</v>
      </c>
      <c r="J81">
        <v>141</v>
      </c>
      <c r="K81" t="s">
        <v>885</v>
      </c>
    </row>
    <row r="82" spans="1:11" x14ac:dyDescent="0.35">
      <c r="A82" t="str">
        <f t="shared" si="1"/>
        <v>Диброва АринаЖ14</v>
      </c>
      <c r="B82" s="3">
        <v>18</v>
      </c>
      <c r="C82" t="s">
        <v>103</v>
      </c>
      <c r="D82" t="s">
        <v>12</v>
      </c>
      <c r="E82">
        <v>18</v>
      </c>
      <c r="F82" t="s">
        <v>64</v>
      </c>
      <c r="G82">
        <v>2009</v>
      </c>
      <c r="H82" s="4">
        <v>1.8541666666666668E-2</v>
      </c>
      <c r="I82">
        <v>18</v>
      </c>
      <c r="J82">
        <v>139.69999999999999</v>
      </c>
      <c r="K82" t="s">
        <v>885</v>
      </c>
    </row>
    <row r="83" spans="1:11" x14ac:dyDescent="0.35">
      <c r="A83" t="str">
        <f t="shared" si="1"/>
        <v>Комарова ВикторияЖ14</v>
      </c>
      <c r="B83" s="3">
        <v>19</v>
      </c>
      <c r="C83" t="s">
        <v>104</v>
      </c>
      <c r="D83" t="s">
        <v>12</v>
      </c>
      <c r="E83">
        <v>18</v>
      </c>
      <c r="F83" t="s">
        <v>40</v>
      </c>
      <c r="G83">
        <v>2009</v>
      </c>
      <c r="H83" s="4">
        <v>2.0300925925925927E-2</v>
      </c>
      <c r="I83">
        <v>19</v>
      </c>
      <c r="J83">
        <v>124.5</v>
      </c>
      <c r="K83" t="s">
        <v>885</v>
      </c>
    </row>
    <row r="84" spans="1:11" x14ac:dyDescent="0.35">
      <c r="A84" t="str">
        <f t="shared" si="1"/>
        <v>Лавлинская ВикторияЖ14</v>
      </c>
      <c r="B84" s="3">
        <v>20</v>
      </c>
      <c r="C84" t="s">
        <v>105</v>
      </c>
      <c r="D84" t="s">
        <v>12</v>
      </c>
      <c r="E84">
        <v>18</v>
      </c>
      <c r="F84" t="s">
        <v>25</v>
      </c>
      <c r="G84">
        <v>2009</v>
      </c>
      <c r="H84" s="4">
        <v>2.1631944444444443E-2</v>
      </c>
      <c r="I84">
        <v>20</v>
      </c>
      <c r="J84">
        <v>113</v>
      </c>
      <c r="K84" t="s">
        <v>885</v>
      </c>
    </row>
    <row r="85" spans="1:11" x14ac:dyDescent="0.35">
      <c r="A85" t="str">
        <f t="shared" si="1"/>
        <v>Кондратьева ЕлизаветаЖ14</v>
      </c>
      <c r="B85" s="3">
        <v>21</v>
      </c>
      <c r="C85" t="s">
        <v>106</v>
      </c>
      <c r="D85" t="s">
        <v>12</v>
      </c>
      <c r="E85">
        <v>18</v>
      </c>
      <c r="F85" t="s">
        <v>25</v>
      </c>
      <c r="G85">
        <v>2010</v>
      </c>
      <c r="H85" s="4">
        <v>2.2777777777777775E-2</v>
      </c>
      <c r="I85">
        <v>21</v>
      </c>
      <c r="J85">
        <v>103.1</v>
      </c>
      <c r="K85" t="s">
        <v>885</v>
      </c>
    </row>
    <row r="86" spans="1:11" x14ac:dyDescent="0.35">
      <c r="A86" t="str">
        <f t="shared" si="1"/>
        <v>Азарина АннаЖ14</v>
      </c>
      <c r="B86" s="3">
        <v>22</v>
      </c>
      <c r="C86" t="s">
        <v>107</v>
      </c>
      <c r="D86" t="s">
        <v>12</v>
      </c>
      <c r="E86">
        <v>18</v>
      </c>
      <c r="F86" t="s">
        <v>49</v>
      </c>
      <c r="G86">
        <v>2009</v>
      </c>
      <c r="H86" s="4">
        <v>2.2847222222222224E-2</v>
      </c>
      <c r="I86">
        <v>22</v>
      </c>
      <c r="J86">
        <v>102.5</v>
      </c>
      <c r="K86" t="s">
        <v>885</v>
      </c>
    </row>
    <row r="87" spans="1:11" x14ac:dyDescent="0.35">
      <c r="A87" t="str">
        <f t="shared" si="1"/>
        <v>Бычуткина АлександраЖ14</v>
      </c>
      <c r="B87" s="3">
        <v>23</v>
      </c>
      <c r="C87" t="s">
        <v>108</v>
      </c>
      <c r="D87" t="s">
        <v>12</v>
      </c>
      <c r="E87">
        <v>18</v>
      </c>
      <c r="F87" t="s">
        <v>17</v>
      </c>
      <c r="G87">
        <v>2009</v>
      </c>
      <c r="H87" s="4">
        <v>2.3645833333333335E-2</v>
      </c>
      <c r="I87">
        <v>23</v>
      </c>
      <c r="J87">
        <v>95.5</v>
      </c>
      <c r="K87" t="s">
        <v>885</v>
      </c>
    </row>
    <row r="88" spans="1:11" x14ac:dyDescent="0.35">
      <c r="A88" t="str">
        <f t="shared" si="1"/>
        <v>Якименко ВикторияЖ14</v>
      </c>
      <c r="B88" s="3">
        <v>24</v>
      </c>
      <c r="C88" t="s">
        <v>109</v>
      </c>
      <c r="D88" t="s">
        <v>12</v>
      </c>
      <c r="E88">
        <v>18</v>
      </c>
      <c r="F88" t="s">
        <v>53</v>
      </c>
      <c r="G88">
        <v>2009</v>
      </c>
      <c r="H88" s="4">
        <v>2.390046296296296E-2</v>
      </c>
      <c r="I88">
        <v>24</v>
      </c>
      <c r="J88">
        <v>93.3</v>
      </c>
      <c r="K88" t="s">
        <v>885</v>
      </c>
    </row>
    <row r="89" spans="1:11" x14ac:dyDescent="0.35">
      <c r="A89" t="str">
        <f t="shared" si="1"/>
        <v>Изюмова АннаЖ14</v>
      </c>
      <c r="B89" s="3">
        <v>25</v>
      </c>
      <c r="C89" t="s">
        <v>110</v>
      </c>
      <c r="D89" t="s">
        <v>12</v>
      </c>
      <c r="E89">
        <v>18</v>
      </c>
      <c r="F89" t="s">
        <v>25</v>
      </c>
      <c r="G89">
        <v>2010</v>
      </c>
      <c r="H89" s="4">
        <v>2.4259259259259258E-2</v>
      </c>
      <c r="I89">
        <v>25</v>
      </c>
      <c r="J89">
        <v>90.2</v>
      </c>
      <c r="K89" t="s">
        <v>885</v>
      </c>
    </row>
    <row r="90" spans="1:11" x14ac:dyDescent="0.35">
      <c r="A90" t="str">
        <f t="shared" si="1"/>
        <v>Наумова СофияЖ14</v>
      </c>
      <c r="B90" s="3">
        <v>26</v>
      </c>
      <c r="C90" t="s">
        <v>111</v>
      </c>
      <c r="D90" t="s">
        <v>12</v>
      </c>
      <c r="E90">
        <v>18</v>
      </c>
      <c r="F90" t="s">
        <v>22</v>
      </c>
      <c r="G90">
        <v>2009</v>
      </c>
      <c r="H90" s="4">
        <v>2.5428240740740741E-2</v>
      </c>
      <c r="I90">
        <v>26</v>
      </c>
      <c r="J90">
        <v>80.099999999999994</v>
      </c>
      <c r="K90" t="s">
        <v>885</v>
      </c>
    </row>
    <row r="91" spans="1:11" x14ac:dyDescent="0.35">
      <c r="A91" t="str">
        <f t="shared" si="1"/>
        <v>Баламутова АлёнаЖ14</v>
      </c>
      <c r="B91" s="3">
        <v>27</v>
      </c>
      <c r="C91" t="s">
        <v>112</v>
      </c>
      <c r="D91" t="s">
        <v>12</v>
      </c>
      <c r="E91">
        <v>18</v>
      </c>
      <c r="F91" t="s">
        <v>17</v>
      </c>
      <c r="G91">
        <v>2009</v>
      </c>
      <c r="H91" s="4">
        <v>2.5613425925925925E-2</v>
      </c>
      <c r="I91">
        <v>27</v>
      </c>
      <c r="J91">
        <v>78.5</v>
      </c>
      <c r="K91" t="s">
        <v>885</v>
      </c>
    </row>
    <row r="92" spans="1:11" x14ac:dyDescent="0.35">
      <c r="A92" t="str">
        <f t="shared" si="1"/>
        <v>Кукуева ЕлизаветаЖ14</v>
      </c>
      <c r="B92" s="3">
        <v>28</v>
      </c>
      <c r="C92" t="s">
        <v>113</v>
      </c>
      <c r="D92" t="s">
        <v>12</v>
      </c>
      <c r="E92">
        <v>18</v>
      </c>
      <c r="F92" t="s">
        <v>15</v>
      </c>
      <c r="G92">
        <v>2010</v>
      </c>
      <c r="H92" s="4">
        <v>2.5972222222222219E-2</v>
      </c>
      <c r="I92">
        <v>28</v>
      </c>
      <c r="J92">
        <v>75.400000000000006</v>
      </c>
      <c r="K92" t="s">
        <v>885</v>
      </c>
    </row>
    <row r="93" spans="1:11" x14ac:dyDescent="0.35">
      <c r="A93" t="str">
        <f t="shared" si="1"/>
        <v>Божко АлинаЖ14</v>
      </c>
      <c r="B93" s="3">
        <v>29</v>
      </c>
      <c r="C93" t="s">
        <v>114</v>
      </c>
      <c r="D93" t="s">
        <v>12</v>
      </c>
      <c r="E93">
        <v>18</v>
      </c>
      <c r="F93" t="s">
        <v>20</v>
      </c>
      <c r="G93">
        <v>2009</v>
      </c>
      <c r="H93" s="4">
        <v>2.6736111111111113E-2</v>
      </c>
      <c r="I93">
        <v>29</v>
      </c>
      <c r="J93">
        <v>68.8</v>
      </c>
      <c r="K93" t="s">
        <v>885</v>
      </c>
    </row>
    <row r="94" spans="1:11" x14ac:dyDescent="0.35">
      <c r="A94" t="str">
        <f t="shared" si="1"/>
        <v>Корчун ДарьяЖ14</v>
      </c>
      <c r="B94" s="3">
        <v>30</v>
      </c>
      <c r="C94" t="s">
        <v>115</v>
      </c>
      <c r="D94" t="s">
        <v>12</v>
      </c>
      <c r="E94">
        <v>18</v>
      </c>
      <c r="F94" t="s">
        <v>25</v>
      </c>
      <c r="G94">
        <v>2010</v>
      </c>
      <c r="H94" s="4">
        <v>3.2777777777777781E-2</v>
      </c>
      <c r="I94">
        <v>30</v>
      </c>
      <c r="J94">
        <v>16.600000000000001</v>
      </c>
      <c r="K94" t="s">
        <v>885</v>
      </c>
    </row>
    <row r="95" spans="1:11" x14ac:dyDescent="0.35">
      <c r="A95" t="str">
        <f t="shared" si="1"/>
        <v>Колодиевская МиланаЖ14</v>
      </c>
      <c r="B95" s="3">
        <v>31</v>
      </c>
      <c r="C95" t="s">
        <v>116</v>
      </c>
      <c r="D95" t="s">
        <v>12</v>
      </c>
      <c r="E95">
        <v>18</v>
      </c>
      <c r="F95" t="s">
        <v>34</v>
      </c>
      <c r="G95">
        <v>2010</v>
      </c>
      <c r="H95" s="4">
        <v>3.3831018518518517E-2</v>
      </c>
      <c r="I95">
        <v>31</v>
      </c>
      <c r="J95">
        <v>7.5</v>
      </c>
      <c r="K95" t="s">
        <v>885</v>
      </c>
    </row>
    <row r="96" spans="1:11" x14ac:dyDescent="0.35">
      <c r="A96" t="str">
        <f t="shared" si="1"/>
        <v>Королёва СофияЖ14</v>
      </c>
      <c r="B96" s="3">
        <v>32</v>
      </c>
      <c r="C96" t="s">
        <v>117</v>
      </c>
      <c r="D96" t="s">
        <v>12</v>
      </c>
      <c r="E96">
        <v>18</v>
      </c>
      <c r="F96" t="s">
        <v>15</v>
      </c>
      <c r="G96">
        <v>2010</v>
      </c>
      <c r="H96" s="4">
        <v>3.5486111111111114E-2</v>
      </c>
      <c r="I96">
        <v>32</v>
      </c>
      <c r="J96">
        <v>1</v>
      </c>
      <c r="K96" t="s">
        <v>885</v>
      </c>
    </row>
    <row r="97" spans="1:11" x14ac:dyDescent="0.35">
      <c r="A97" t="str">
        <f t="shared" si="1"/>
        <v>Ковалева КираЖ14</v>
      </c>
      <c r="B97" s="3">
        <v>33</v>
      </c>
      <c r="C97" t="s">
        <v>118</v>
      </c>
      <c r="D97" t="s">
        <v>12</v>
      </c>
      <c r="E97">
        <v>18</v>
      </c>
      <c r="F97" t="s">
        <v>17</v>
      </c>
      <c r="G97">
        <v>2009</v>
      </c>
      <c r="H97" s="4">
        <v>3.5578703703703703E-2</v>
      </c>
      <c r="I97">
        <v>33</v>
      </c>
      <c r="J97">
        <v>1</v>
      </c>
      <c r="K97" t="s">
        <v>885</v>
      </c>
    </row>
    <row r="98" spans="1:11" x14ac:dyDescent="0.35">
      <c r="A98" t="str">
        <f t="shared" si="1"/>
        <v>Шишкина МарияЖ14</v>
      </c>
      <c r="B98" s="3">
        <v>34</v>
      </c>
      <c r="C98" t="s">
        <v>119</v>
      </c>
      <c r="D98" t="s">
        <v>12</v>
      </c>
      <c r="E98">
        <v>18</v>
      </c>
      <c r="F98" t="s">
        <v>17</v>
      </c>
      <c r="G98">
        <v>2010</v>
      </c>
      <c r="H98" s="4">
        <v>5.6944444444444443E-2</v>
      </c>
      <c r="I98">
        <v>34</v>
      </c>
      <c r="J98">
        <v>1</v>
      </c>
      <c r="K98" t="s">
        <v>885</v>
      </c>
    </row>
    <row r="99" spans="1:11" x14ac:dyDescent="0.35">
      <c r="A99" t="str">
        <f t="shared" si="1"/>
        <v>Есина ЗлатаЖ14</v>
      </c>
      <c r="B99" s="3">
        <v>35</v>
      </c>
      <c r="C99" t="s">
        <v>120</v>
      </c>
      <c r="D99" t="s">
        <v>12</v>
      </c>
      <c r="E99">
        <v>18</v>
      </c>
      <c r="F99" t="s">
        <v>25</v>
      </c>
      <c r="G99">
        <v>2009</v>
      </c>
      <c r="H99" t="s">
        <v>28</v>
      </c>
      <c r="J99">
        <v>0</v>
      </c>
      <c r="K99" t="s">
        <v>885</v>
      </c>
    </row>
    <row r="100" spans="1:11" x14ac:dyDescent="0.35">
      <c r="A100" t="str">
        <f t="shared" si="1"/>
        <v>Станченко АнастасияЖ14</v>
      </c>
      <c r="B100" s="3">
        <v>36</v>
      </c>
      <c r="C100" t="s">
        <v>121</v>
      </c>
      <c r="D100" t="s">
        <v>12</v>
      </c>
      <c r="E100">
        <v>18</v>
      </c>
      <c r="F100" t="s">
        <v>45</v>
      </c>
      <c r="G100">
        <v>2010</v>
      </c>
      <c r="H100" t="s">
        <v>28</v>
      </c>
      <c r="J100">
        <v>0</v>
      </c>
      <c r="K100" t="s">
        <v>885</v>
      </c>
    </row>
    <row r="101" spans="1:11" x14ac:dyDescent="0.35">
      <c r="A101" t="str">
        <f t="shared" si="1"/>
        <v>Корсакова АнастасияЖ14</v>
      </c>
      <c r="B101" s="3">
        <v>37</v>
      </c>
      <c r="C101" t="s">
        <v>122</v>
      </c>
      <c r="D101" t="s">
        <v>12</v>
      </c>
      <c r="E101">
        <v>18</v>
      </c>
      <c r="F101" t="s">
        <v>40</v>
      </c>
      <c r="G101">
        <v>2009</v>
      </c>
      <c r="H101" t="s">
        <v>28</v>
      </c>
      <c r="J101">
        <v>0</v>
      </c>
      <c r="K101" t="s">
        <v>885</v>
      </c>
    </row>
    <row r="102" spans="1:11" x14ac:dyDescent="0.35">
      <c r="A102" t="str">
        <f t="shared" si="1"/>
        <v>Бударина АлисаЖ14</v>
      </c>
      <c r="B102" s="3">
        <v>38</v>
      </c>
      <c r="C102" t="s">
        <v>123</v>
      </c>
      <c r="D102" t="s">
        <v>12</v>
      </c>
      <c r="E102">
        <v>18</v>
      </c>
      <c r="F102" t="s">
        <v>13</v>
      </c>
      <c r="G102">
        <v>2009</v>
      </c>
      <c r="H102" t="s">
        <v>28</v>
      </c>
      <c r="J102">
        <v>0</v>
      </c>
      <c r="K102" t="s">
        <v>885</v>
      </c>
    </row>
    <row r="103" spans="1:11" x14ac:dyDescent="0.35">
      <c r="A103" t="str">
        <f t="shared" si="1"/>
        <v/>
      </c>
    </row>
    <row r="104" spans="1:11" ht="15.5" x14ac:dyDescent="0.35">
      <c r="A104" t="str">
        <f t="shared" si="1"/>
        <v>12 КП, 2,1 км</v>
      </c>
      <c r="B104" s="1" t="s">
        <v>124</v>
      </c>
      <c r="C104" t="s">
        <v>125</v>
      </c>
    </row>
    <row r="105" spans="1:11" x14ac:dyDescent="0.35">
      <c r="A105" t="str">
        <f t="shared" si="1"/>
        <v/>
      </c>
    </row>
    <row r="106" spans="1:11" x14ac:dyDescent="0.35">
      <c r="A106" t="str">
        <f t="shared" si="1"/>
        <v>Фамилия, имя</v>
      </c>
      <c r="B106" s="2" t="s">
        <v>2</v>
      </c>
      <c r="C106" t="s">
        <v>3</v>
      </c>
      <c r="D106" t="s">
        <v>4</v>
      </c>
      <c r="E106" t="s">
        <v>5</v>
      </c>
      <c r="F106" t="s">
        <v>6</v>
      </c>
      <c r="G106" t="s">
        <v>7</v>
      </c>
      <c r="H106" t="s">
        <v>8</v>
      </c>
      <c r="I106" t="s">
        <v>9</v>
      </c>
      <c r="J106" t="s">
        <v>10</v>
      </c>
    </row>
    <row r="107" spans="1:11" x14ac:dyDescent="0.35">
      <c r="A107" t="str">
        <f t="shared" si="1"/>
        <v>Нестерова АлександраЖ16</v>
      </c>
      <c r="B107" s="3">
        <v>1</v>
      </c>
      <c r="C107" t="s">
        <v>126</v>
      </c>
      <c r="D107" t="s">
        <v>12</v>
      </c>
      <c r="E107">
        <v>18</v>
      </c>
      <c r="F107" t="s">
        <v>53</v>
      </c>
      <c r="G107">
        <v>2008</v>
      </c>
      <c r="H107" s="4">
        <v>1.1736111111111109E-2</v>
      </c>
      <c r="I107">
        <v>1</v>
      </c>
      <c r="J107">
        <v>200</v>
      </c>
      <c r="K107" t="s">
        <v>886</v>
      </c>
    </row>
    <row r="108" spans="1:11" x14ac:dyDescent="0.35">
      <c r="A108" t="str">
        <f t="shared" si="1"/>
        <v>Уварова СофьяЖ16</v>
      </c>
      <c r="B108" s="3">
        <v>2</v>
      </c>
      <c r="C108" t="s">
        <v>127</v>
      </c>
      <c r="D108" t="s">
        <v>12</v>
      </c>
      <c r="E108">
        <v>18</v>
      </c>
      <c r="F108" t="s">
        <v>27</v>
      </c>
      <c r="G108">
        <v>2007</v>
      </c>
      <c r="H108" s="4">
        <v>1.1759259259259259E-2</v>
      </c>
      <c r="I108">
        <v>2</v>
      </c>
      <c r="J108">
        <v>199.9</v>
      </c>
      <c r="K108" t="s">
        <v>886</v>
      </c>
    </row>
    <row r="109" spans="1:11" x14ac:dyDescent="0.35">
      <c r="A109" t="str">
        <f t="shared" si="1"/>
        <v>Кудинова ДарьяЖ16</v>
      </c>
      <c r="B109" s="3">
        <v>3</v>
      </c>
      <c r="C109" t="s">
        <v>128</v>
      </c>
      <c r="D109" t="s">
        <v>12</v>
      </c>
      <c r="E109">
        <v>18</v>
      </c>
      <c r="F109" t="s">
        <v>85</v>
      </c>
      <c r="G109">
        <v>2007</v>
      </c>
      <c r="H109" s="4">
        <v>1.1805555555555555E-2</v>
      </c>
      <c r="I109">
        <v>3</v>
      </c>
      <c r="J109">
        <v>199.5</v>
      </c>
      <c r="K109" t="s">
        <v>886</v>
      </c>
    </row>
    <row r="110" spans="1:11" x14ac:dyDescent="0.35">
      <c r="A110" t="str">
        <f t="shared" si="1"/>
        <v>Репина МарияЖ16</v>
      </c>
      <c r="B110" s="3">
        <v>4</v>
      </c>
      <c r="C110" t="s">
        <v>129</v>
      </c>
      <c r="D110" t="s">
        <v>12</v>
      </c>
      <c r="E110">
        <v>18</v>
      </c>
      <c r="F110" t="s">
        <v>85</v>
      </c>
      <c r="G110">
        <v>2008</v>
      </c>
      <c r="H110" s="4">
        <v>1.1851851851851851E-2</v>
      </c>
      <c r="I110">
        <v>4</v>
      </c>
      <c r="J110">
        <v>199.1</v>
      </c>
      <c r="K110" t="s">
        <v>886</v>
      </c>
    </row>
    <row r="111" spans="1:11" x14ac:dyDescent="0.35">
      <c r="A111" t="str">
        <f t="shared" si="1"/>
        <v>Калантарова АлинаЖ16</v>
      </c>
      <c r="B111" s="3">
        <v>5</v>
      </c>
      <c r="C111" t="s">
        <v>130</v>
      </c>
      <c r="D111" t="s">
        <v>12</v>
      </c>
      <c r="E111">
        <v>18</v>
      </c>
      <c r="F111" t="s">
        <v>45</v>
      </c>
      <c r="G111">
        <v>2007</v>
      </c>
      <c r="H111" s="4">
        <v>1.1886574074074075E-2</v>
      </c>
      <c r="I111">
        <v>5</v>
      </c>
      <c r="J111">
        <v>198.8</v>
      </c>
      <c r="K111" t="s">
        <v>886</v>
      </c>
    </row>
    <row r="112" spans="1:11" x14ac:dyDescent="0.35">
      <c r="A112" t="str">
        <f t="shared" si="1"/>
        <v>Киселева ЕлизаветаЖ16</v>
      </c>
      <c r="B112" s="3">
        <v>6</v>
      </c>
      <c r="C112" t="s">
        <v>131</v>
      </c>
      <c r="D112" t="s">
        <v>12</v>
      </c>
      <c r="E112">
        <v>18</v>
      </c>
      <c r="F112" t="s">
        <v>17</v>
      </c>
      <c r="G112">
        <v>2007</v>
      </c>
      <c r="H112" s="4">
        <v>1.2002314814814815E-2</v>
      </c>
      <c r="I112">
        <v>6</v>
      </c>
      <c r="J112">
        <v>197.8</v>
      </c>
      <c r="K112" t="s">
        <v>886</v>
      </c>
    </row>
    <row r="113" spans="1:11" x14ac:dyDescent="0.35">
      <c r="A113" t="str">
        <f t="shared" si="1"/>
        <v>Фоменко АнастасияЖ16</v>
      </c>
      <c r="B113" s="3">
        <v>7</v>
      </c>
      <c r="C113" t="s">
        <v>132</v>
      </c>
      <c r="D113" t="s">
        <v>12</v>
      </c>
      <c r="E113">
        <v>18</v>
      </c>
      <c r="F113" t="s">
        <v>53</v>
      </c>
      <c r="G113">
        <v>2008</v>
      </c>
      <c r="H113" s="4">
        <v>1.3090277777777779E-2</v>
      </c>
      <c r="I113">
        <v>7</v>
      </c>
      <c r="J113">
        <v>188.5</v>
      </c>
      <c r="K113" t="s">
        <v>886</v>
      </c>
    </row>
    <row r="114" spans="1:11" x14ac:dyDescent="0.35">
      <c r="A114" t="str">
        <f t="shared" si="1"/>
        <v>Понамаренко АннаЖ16</v>
      </c>
      <c r="B114" s="3">
        <v>8</v>
      </c>
      <c r="C114" t="s">
        <v>133</v>
      </c>
      <c r="D114" t="s">
        <v>12</v>
      </c>
      <c r="E114">
        <v>18</v>
      </c>
      <c r="F114" t="s">
        <v>64</v>
      </c>
      <c r="G114">
        <v>2008</v>
      </c>
      <c r="H114" s="4">
        <v>1.3611111111111114E-2</v>
      </c>
      <c r="I114">
        <v>8</v>
      </c>
      <c r="J114">
        <v>184.1</v>
      </c>
      <c r="K114" t="s">
        <v>886</v>
      </c>
    </row>
    <row r="115" spans="1:11" x14ac:dyDescent="0.35">
      <c r="A115" t="str">
        <f t="shared" si="1"/>
        <v>Огаркова УльянаЖ16</v>
      </c>
      <c r="B115" s="3">
        <v>9</v>
      </c>
      <c r="C115" t="s">
        <v>134</v>
      </c>
      <c r="D115" t="s">
        <v>12</v>
      </c>
      <c r="E115">
        <v>18</v>
      </c>
      <c r="F115" t="s">
        <v>17</v>
      </c>
      <c r="G115">
        <v>2007</v>
      </c>
      <c r="H115" s="4">
        <v>1.3634259259259257E-2</v>
      </c>
      <c r="I115">
        <v>9</v>
      </c>
      <c r="J115">
        <v>183.9</v>
      </c>
      <c r="K115" t="s">
        <v>886</v>
      </c>
    </row>
    <row r="116" spans="1:11" x14ac:dyDescent="0.35">
      <c r="A116" t="str">
        <f t="shared" si="1"/>
        <v>Глаголева ЕленаЖ16</v>
      </c>
      <c r="B116" s="3">
        <v>10</v>
      </c>
      <c r="C116" t="s">
        <v>135</v>
      </c>
      <c r="D116" t="s">
        <v>12</v>
      </c>
      <c r="E116">
        <v>18</v>
      </c>
      <c r="F116" t="s">
        <v>13</v>
      </c>
      <c r="G116">
        <v>2007</v>
      </c>
      <c r="H116" s="4">
        <v>1.4444444444444446E-2</v>
      </c>
      <c r="I116">
        <v>10</v>
      </c>
      <c r="J116">
        <v>177</v>
      </c>
      <c r="K116" t="s">
        <v>886</v>
      </c>
    </row>
    <row r="117" spans="1:11" x14ac:dyDescent="0.35">
      <c r="A117" t="str">
        <f t="shared" si="1"/>
        <v>Салькова ДарьяЖ16</v>
      </c>
      <c r="B117" s="3">
        <v>11</v>
      </c>
      <c r="C117" t="s">
        <v>136</v>
      </c>
      <c r="D117" t="s">
        <v>12</v>
      </c>
      <c r="E117">
        <v>18</v>
      </c>
      <c r="F117" t="s">
        <v>45</v>
      </c>
      <c r="G117">
        <v>2007</v>
      </c>
      <c r="H117" s="4">
        <v>1.4953703703703705E-2</v>
      </c>
      <c r="I117">
        <v>11</v>
      </c>
      <c r="J117">
        <v>172.6</v>
      </c>
      <c r="K117" t="s">
        <v>886</v>
      </c>
    </row>
    <row r="118" spans="1:11" x14ac:dyDescent="0.35">
      <c r="A118" t="str">
        <f t="shared" si="1"/>
        <v>Бердникова АринаЖ16</v>
      </c>
      <c r="B118" s="3">
        <v>12</v>
      </c>
      <c r="C118" t="s">
        <v>137</v>
      </c>
      <c r="D118" t="s">
        <v>12</v>
      </c>
      <c r="E118">
        <v>18</v>
      </c>
      <c r="F118" t="s">
        <v>53</v>
      </c>
      <c r="G118">
        <v>2008</v>
      </c>
      <c r="H118" s="4">
        <v>1.5069444444444443E-2</v>
      </c>
      <c r="I118">
        <v>12</v>
      </c>
      <c r="J118">
        <v>171.6</v>
      </c>
      <c r="K118" t="s">
        <v>886</v>
      </c>
    </row>
    <row r="119" spans="1:11" x14ac:dyDescent="0.35">
      <c r="A119" t="str">
        <f t="shared" si="1"/>
        <v>Лаврова ВероникаЖ16</v>
      </c>
      <c r="B119" s="3">
        <v>13</v>
      </c>
      <c r="C119" t="s">
        <v>138</v>
      </c>
      <c r="D119" t="s">
        <v>12</v>
      </c>
      <c r="E119">
        <v>18</v>
      </c>
      <c r="F119" t="s">
        <v>27</v>
      </c>
      <c r="G119">
        <v>2007</v>
      </c>
      <c r="H119" s="4">
        <v>1.5208333333333332E-2</v>
      </c>
      <c r="I119">
        <v>13</v>
      </c>
      <c r="J119">
        <v>170.5</v>
      </c>
      <c r="K119" t="s">
        <v>886</v>
      </c>
    </row>
    <row r="120" spans="1:11" x14ac:dyDescent="0.35">
      <c r="A120" t="str">
        <f t="shared" si="1"/>
        <v>Савельева АринаЖ16</v>
      </c>
      <c r="B120" s="3">
        <v>14</v>
      </c>
      <c r="C120" t="s">
        <v>139</v>
      </c>
      <c r="D120" t="s">
        <v>12</v>
      </c>
      <c r="E120">
        <v>18</v>
      </c>
      <c r="F120" t="s">
        <v>17</v>
      </c>
      <c r="G120">
        <v>2008</v>
      </c>
      <c r="H120" s="4">
        <v>1.5810185185185184E-2</v>
      </c>
      <c r="I120">
        <v>14</v>
      </c>
      <c r="J120">
        <v>165.3</v>
      </c>
      <c r="K120" t="s">
        <v>886</v>
      </c>
    </row>
    <row r="121" spans="1:11" x14ac:dyDescent="0.35">
      <c r="A121" t="str">
        <f t="shared" si="1"/>
        <v>Бердникова ЕваЖ16</v>
      </c>
      <c r="B121" s="3">
        <v>15</v>
      </c>
      <c r="C121" t="s">
        <v>140</v>
      </c>
      <c r="D121" t="s">
        <v>12</v>
      </c>
      <c r="E121">
        <v>18</v>
      </c>
      <c r="F121" t="s">
        <v>53</v>
      </c>
      <c r="G121">
        <v>2008</v>
      </c>
      <c r="H121" s="4">
        <v>1.6666666666666666E-2</v>
      </c>
      <c r="I121">
        <v>15</v>
      </c>
      <c r="J121">
        <v>158</v>
      </c>
      <c r="K121" t="s">
        <v>886</v>
      </c>
    </row>
    <row r="122" spans="1:11" x14ac:dyDescent="0.35">
      <c r="A122" t="str">
        <f t="shared" si="1"/>
        <v>Недоноскова АннаЖ16</v>
      </c>
      <c r="B122" s="3">
        <v>16</v>
      </c>
      <c r="C122" t="s">
        <v>141</v>
      </c>
      <c r="D122" t="s">
        <v>12</v>
      </c>
      <c r="E122">
        <v>18</v>
      </c>
      <c r="F122" t="s">
        <v>17</v>
      </c>
      <c r="G122">
        <v>2007</v>
      </c>
      <c r="H122" s="4">
        <v>1.712962962962963E-2</v>
      </c>
      <c r="I122">
        <v>16</v>
      </c>
      <c r="J122">
        <v>154.1</v>
      </c>
      <c r="K122" t="s">
        <v>886</v>
      </c>
    </row>
    <row r="123" spans="1:11" x14ac:dyDescent="0.35">
      <c r="A123" t="str">
        <f t="shared" si="1"/>
        <v>Тараненко ВладиславаЖ16</v>
      </c>
      <c r="B123" s="3">
        <v>17</v>
      </c>
      <c r="C123" t="s">
        <v>142</v>
      </c>
      <c r="D123" t="s">
        <v>12</v>
      </c>
      <c r="E123">
        <v>18</v>
      </c>
      <c r="F123" t="s">
        <v>40</v>
      </c>
      <c r="G123">
        <v>2007</v>
      </c>
      <c r="H123" s="4">
        <v>1.7303240740740741E-2</v>
      </c>
      <c r="I123">
        <v>17</v>
      </c>
      <c r="J123">
        <v>152.6</v>
      </c>
      <c r="K123" t="s">
        <v>886</v>
      </c>
    </row>
    <row r="124" spans="1:11" x14ac:dyDescent="0.35">
      <c r="A124" t="str">
        <f t="shared" si="1"/>
        <v>Садова ДарьянаЖ16</v>
      </c>
      <c r="B124" s="3">
        <v>18</v>
      </c>
      <c r="C124" t="s">
        <v>143</v>
      </c>
      <c r="D124" t="s">
        <v>12</v>
      </c>
      <c r="E124">
        <v>18</v>
      </c>
      <c r="F124" t="s">
        <v>40</v>
      </c>
      <c r="G124">
        <v>2007</v>
      </c>
      <c r="H124" s="4">
        <v>1.8055555555555557E-2</v>
      </c>
      <c r="I124">
        <v>18</v>
      </c>
      <c r="J124">
        <v>146.19999999999999</v>
      </c>
      <c r="K124" t="s">
        <v>886</v>
      </c>
    </row>
    <row r="125" spans="1:11" x14ac:dyDescent="0.35">
      <c r="A125" t="str">
        <f t="shared" si="1"/>
        <v>Семибратова МаргаритаЖ16</v>
      </c>
      <c r="B125" s="3">
        <v>19</v>
      </c>
      <c r="C125" t="s">
        <v>144</v>
      </c>
      <c r="D125" t="s">
        <v>12</v>
      </c>
      <c r="E125">
        <v>18</v>
      </c>
      <c r="F125" t="s">
        <v>51</v>
      </c>
      <c r="G125">
        <v>2007</v>
      </c>
      <c r="H125" s="4">
        <v>1.8449074074074073E-2</v>
      </c>
      <c r="I125">
        <v>19</v>
      </c>
      <c r="J125">
        <v>142.9</v>
      </c>
      <c r="K125" t="s">
        <v>886</v>
      </c>
    </row>
    <row r="126" spans="1:11" x14ac:dyDescent="0.35">
      <c r="A126" t="str">
        <f t="shared" si="1"/>
        <v>Глаголева АнастасияЖ16</v>
      </c>
      <c r="B126" s="3">
        <v>20</v>
      </c>
      <c r="C126" t="s">
        <v>145</v>
      </c>
      <c r="D126" t="s">
        <v>12</v>
      </c>
      <c r="E126">
        <v>18</v>
      </c>
      <c r="F126" t="s">
        <v>13</v>
      </c>
      <c r="G126">
        <v>2007</v>
      </c>
      <c r="H126" s="4">
        <v>1.8472222222222223E-2</v>
      </c>
      <c r="I126">
        <v>20</v>
      </c>
      <c r="J126">
        <v>142.69999999999999</v>
      </c>
      <c r="K126" t="s">
        <v>886</v>
      </c>
    </row>
    <row r="127" spans="1:11" x14ac:dyDescent="0.35">
      <c r="A127" t="str">
        <f t="shared" si="1"/>
        <v>Берцева ЕлизаветаЖ16</v>
      </c>
      <c r="B127" s="3">
        <v>21</v>
      </c>
      <c r="C127" t="s">
        <v>146</v>
      </c>
      <c r="D127" t="s">
        <v>12</v>
      </c>
      <c r="E127">
        <v>18</v>
      </c>
      <c r="F127" t="s">
        <v>17</v>
      </c>
      <c r="G127">
        <v>2007</v>
      </c>
      <c r="H127" s="4">
        <v>1.951388888888889E-2</v>
      </c>
      <c r="I127">
        <v>21</v>
      </c>
      <c r="J127">
        <v>133.80000000000001</v>
      </c>
      <c r="K127" t="s">
        <v>886</v>
      </c>
    </row>
    <row r="128" spans="1:11" x14ac:dyDescent="0.35">
      <c r="A128" t="str">
        <f t="shared" si="1"/>
        <v>Фролова ДарьяЖ16</v>
      </c>
      <c r="B128" s="3">
        <v>22</v>
      </c>
      <c r="C128" t="s">
        <v>147</v>
      </c>
      <c r="D128" t="s">
        <v>12</v>
      </c>
      <c r="E128">
        <v>18</v>
      </c>
      <c r="F128" t="s">
        <v>53</v>
      </c>
      <c r="G128">
        <v>2008</v>
      </c>
      <c r="H128" s="4">
        <v>2.0034722222222221E-2</v>
      </c>
      <c r="I128">
        <v>22</v>
      </c>
      <c r="J128">
        <v>129.30000000000001</v>
      </c>
      <c r="K128" t="s">
        <v>886</v>
      </c>
    </row>
    <row r="129" spans="1:11" x14ac:dyDescent="0.35">
      <c r="A129" t="str">
        <f t="shared" si="1"/>
        <v>Мелихова МарияЖ16</v>
      </c>
      <c r="B129" s="3">
        <v>23</v>
      </c>
      <c r="C129" t="s">
        <v>148</v>
      </c>
      <c r="D129" t="s">
        <v>12</v>
      </c>
      <c r="E129">
        <v>18</v>
      </c>
      <c r="F129" t="s">
        <v>22</v>
      </c>
      <c r="G129">
        <v>2008</v>
      </c>
      <c r="H129" s="4">
        <v>2.1006944444444443E-2</v>
      </c>
      <c r="I129">
        <v>23</v>
      </c>
      <c r="J129">
        <v>121.1</v>
      </c>
      <c r="K129" t="s">
        <v>886</v>
      </c>
    </row>
    <row r="130" spans="1:11" x14ac:dyDescent="0.35">
      <c r="A130" t="str">
        <f t="shared" si="1"/>
        <v>Чиркова АннаЖ16</v>
      </c>
      <c r="B130" s="3">
        <v>24</v>
      </c>
      <c r="C130" t="s">
        <v>149</v>
      </c>
      <c r="D130" t="s">
        <v>12</v>
      </c>
      <c r="E130">
        <v>18</v>
      </c>
      <c r="F130" t="s">
        <v>22</v>
      </c>
      <c r="G130">
        <v>2008</v>
      </c>
      <c r="H130" s="4">
        <v>2.2407407407407407E-2</v>
      </c>
      <c r="I130">
        <v>24</v>
      </c>
      <c r="J130">
        <v>109.1</v>
      </c>
      <c r="K130" t="s">
        <v>886</v>
      </c>
    </row>
    <row r="131" spans="1:11" x14ac:dyDescent="0.35">
      <c r="A131" t="str">
        <f t="shared" si="1"/>
        <v>Орлянская ЕлизаветаЖ16</v>
      </c>
      <c r="B131" s="3">
        <v>25</v>
      </c>
      <c r="C131" t="s">
        <v>150</v>
      </c>
      <c r="D131" t="s">
        <v>12</v>
      </c>
      <c r="E131">
        <v>18</v>
      </c>
      <c r="F131" t="s">
        <v>13</v>
      </c>
      <c r="G131">
        <v>2007</v>
      </c>
      <c r="H131" s="4">
        <v>2.2777777777777775E-2</v>
      </c>
      <c r="I131">
        <v>25</v>
      </c>
      <c r="J131">
        <v>106</v>
      </c>
      <c r="K131" t="s">
        <v>886</v>
      </c>
    </row>
    <row r="132" spans="1:11" x14ac:dyDescent="0.35">
      <c r="A132" t="str">
        <f t="shared" si="1"/>
        <v>Талтынова ВикторияЖ16</v>
      </c>
      <c r="B132" s="3">
        <v>26</v>
      </c>
      <c r="C132" t="s">
        <v>151</v>
      </c>
      <c r="D132" t="s">
        <v>12</v>
      </c>
      <c r="E132">
        <v>18</v>
      </c>
      <c r="F132" t="s">
        <v>45</v>
      </c>
      <c r="G132">
        <v>2008</v>
      </c>
      <c r="H132" s="4">
        <v>2.2997685185185187E-2</v>
      </c>
      <c r="I132">
        <v>26</v>
      </c>
      <c r="J132">
        <v>104.1</v>
      </c>
      <c r="K132" t="s">
        <v>886</v>
      </c>
    </row>
    <row r="133" spans="1:11" x14ac:dyDescent="0.35">
      <c r="A133" t="str">
        <f t="shared" ref="A133:A196" si="2">C133&amp;K133</f>
        <v>Журова АринаЖ16</v>
      </c>
      <c r="B133" s="3">
        <v>27</v>
      </c>
      <c r="C133" t="s">
        <v>152</v>
      </c>
      <c r="D133" t="s">
        <v>12</v>
      </c>
      <c r="E133">
        <v>18</v>
      </c>
      <c r="F133" t="s">
        <v>17</v>
      </c>
      <c r="G133">
        <v>2007</v>
      </c>
      <c r="H133" s="4">
        <v>2.3634259259259258E-2</v>
      </c>
      <c r="I133">
        <v>27</v>
      </c>
      <c r="J133">
        <v>98.7</v>
      </c>
      <c r="K133" t="s">
        <v>886</v>
      </c>
    </row>
    <row r="134" spans="1:11" x14ac:dyDescent="0.35">
      <c r="A134" t="str">
        <f t="shared" si="2"/>
        <v>Малай МелисаЖ16</v>
      </c>
      <c r="B134" s="3">
        <v>28</v>
      </c>
      <c r="C134" t="s">
        <v>153</v>
      </c>
      <c r="D134" t="s">
        <v>12</v>
      </c>
      <c r="E134">
        <v>18</v>
      </c>
      <c r="F134" t="s">
        <v>34</v>
      </c>
      <c r="G134">
        <v>2008</v>
      </c>
      <c r="H134" s="4">
        <v>2.5300925925925925E-2</v>
      </c>
      <c r="I134">
        <v>28</v>
      </c>
      <c r="J134">
        <v>84.5</v>
      </c>
      <c r="K134" t="s">
        <v>886</v>
      </c>
    </row>
    <row r="135" spans="1:11" x14ac:dyDescent="0.35">
      <c r="A135" t="str">
        <f t="shared" si="2"/>
        <v>Чиркова МарияЖ16</v>
      </c>
      <c r="B135" s="3">
        <v>29</v>
      </c>
      <c r="C135" t="s">
        <v>154</v>
      </c>
      <c r="D135" t="s">
        <v>12</v>
      </c>
      <c r="E135">
        <v>18</v>
      </c>
      <c r="F135" t="s">
        <v>25</v>
      </c>
      <c r="G135">
        <v>2008</v>
      </c>
      <c r="H135" s="4">
        <v>3.4178240740740738E-2</v>
      </c>
      <c r="I135">
        <v>29</v>
      </c>
      <c r="J135">
        <v>8.8000000000000007</v>
      </c>
      <c r="K135" t="s">
        <v>886</v>
      </c>
    </row>
    <row r="136" spans="1:11" x14ac:dyDescent="0.35">
      <c r="A136" t="str">
        <f t="shared" si="2"/>
        <v>Максимова ВикторияЖ16</v>
      </c>
      <c r="B136" s="3">
        <v>30</v>
      </c>
      <c r="C136" t="s">
        <v>155</v>
      </c>
      <c r="D136" t="s">
        <v>12</v>
      </c>
      <c r="E136">
        <v>18</v>
      </c>
      <c r="F136" t="s">
        <v>20</v>
      </c>
      <c r="G136">
        <v>2008</v>
      </c>
      <c r="H136" t="s">
        <v>28</v>
      </c>
      <c r="J136">
        <v>0</v>
      </c>
      <c r="K136" t="s">
        <v>886</v>
      </c>
    </row>
    <row r="137" spans="1:11" x14ac:dyDescent="0.35">
      <c r="A137" t="str">
        <f t="shared" si="2"/>
        <v/>
      </c>
    </row>
    <row r="138" spans="1:11" ht="15.5" x14ac:dyDescent="0.35">
      <c r="A138" t="str">
        <f t="shared" si="2"/>
        <v>12 КП, 2,5 км</v>
      </c>
      <c r="B138" s="1" t="s">
        <v>156</v>
      </c>
      <c r="C138" t="s">
        <v>157</v>
      </c>
    </row>
    <row r="139" spans="1:11" x14ac:dyDescent="0.35">
      <c r="A139" t="str">
        <f t="shared" si="2"/>
        <v/>
      </c>
    </row>
    <row r="140" spans="1:11" x14ac:dyDescent="0.35">
      <c r="A140" t="str">
        <f t="shared" si="2"/>
        <v>Фамилия, имя</v>
      </c>
      <c r="B140" s="2" t="s">
        <v>2</v>
      </c>
      <c r="C140" t="s">
        <v>3</v>
      </c>
      <c r="D140" t="s">
        <v>4</v>
      </c>
      <c r="E140" t="s">
        <v>5</v>
      </c>
      <c r="F140" t="s">
        <v>6</v>
      </c>
      <c r="G140" t="s">
        <v>7</v>
      </c>
      <c r="H140" t="s">
        <v>8</v>
      </c>
      <c r="I140" t="s">
        <v>9</v>
      </c>
      <c r="J140" t="s">
        <v>10</v>
      </c>
    </row>
    <row r="141" spans="1:11" x14ac:dyDescent="0.35">
      <c r="A141" t="str">
        <f t="shared" si="2"/>
        <v>Кустова МарияЖ18</v>
      </c>
      <c r="B141" s="3">
        <v>1</v>
      </c>
      <c r="C141" t="s">
        <v>158</v>
      </c>
      <c r="D141" t="s">
        <v>12</v>
      </c>
      <c r="E141">
        <v>18</v>
      </c>
      <c r="F141" t="s">
        <v>34</v>
      </c>
      <c r="G141">
        <v>2005</v>
      </c>
      <c r="H141" s="4">
        <v>1.4664351851851852E-2</v>
      </c>
      <c r="I141">
        <v>1</v>
      </c>
      <c r="J141">
        <v>200</v>
      </c>
      <c r="K141" t="s">
        <v>887</v>
      </c>
    </row>
    <row r="142" spans="1:11" x14ac:dyDescent="0.35">
      <c r="A142" t="str">
        <f t="shared" si="2"/>
        <v>Иванова ЮлияЖ18</v>
      </c>
      <c r="B142" s="3">
        <v>2</v>
      </c>
      <c r="C142" t="s">
        <v>159</v>
      </c>
      <c r="D142" t="s">
        <v>12</v>
      </c>
      <c r="E142">
        <v>18</v>
      </c>
      <c r="F142" t="s">
        <v>20</v>
      </c>
      <c r="G142">
        <v>2006</v>
      </c>
      <c r="H142" s="4">
        <v>1.4884259259259259E-2</v>
      </c>
      <c r="I142">
        <v>2</v>
      </c>
      <c r="J142">
        <v>198.6</v>
      </c>
      <c r="K142" t="s">
        <v>887</v>
      </c>
    </row>
    <row r="143" spans="1:11" x14ac:dyDescent="0.35">
      <c r="A143" t="str">
        <f t="shared" si="2"/>
        <v>Клёсова ВикторияЖ18</v>
      </c>
      <c r="B143" s="3">
        <v>3</v>
      </c>
      <c r="C143" t="s">
        <v>160</v>
      </c>
      <c r="D143" t="s">
        <v>12</v>
      </c>
      <c r="E143">
        <v>18</v>
      </c>
      <c r="F143" t="s">
        <v>85</v>
      </c>
      <c r="G143">
        <v>2006</v>
      </c>
      <c r="H143" s="4">
        <v>1.7824074074074076E-2</v>
      </c>
      <c r="I143">
        <v>3</v>
      </c>
      <c r="J143">
        <v>178.5</v>
      </c>
      <c r="K143" t="s">
        <v>887</v>
      </c>
    </row>
    <row r="144" spans="1:11" x14ac:dyDescent="0.35">
      <c r="A144" t="str">
        <f t="shared" si="2"/>
        <v>Перепеченая АннаЖ18</v>
      </c>
      <c r="B144" s="3">
        <v>4</v>
      </c>
      <c r="C144" t="s">
        <v>161</v>
      </c>
      <c r="D144" t="s">
        <v>12</v>
      </c>
      <c r="E144">
        <v>18</v>
      </c>
      <c r="F144" t="s">
        <v>40</v>
      </c>
      <c r="G144">
        <v>2007</v>
      </c>
      <c r="H144" s="4">
        <v>1.8275462962962962E-2</v>
      </c>
      <c r="I144">
        <v>4</v>
      </c>
      <c r="J144">
        <v>175.4</v>
      </c>
      <c r="K144" t="s">
        <v>887</v>
      </c>
    </row>
    <row r="145" spans="1:11" x14ac:dyDescent="0.35">
      <c r="A145" t="str">
        <f t="shared" si="2"/>
        <v>Кирилова АнгелинаЖ18</v>
      </c>
      <c r="B145" s="3">
        <v>5</v>
      </c>
      <c r="C145" t="s">
        <v>162</v>
      </c>
      <c r="D145" t="s">
        <v>12</v>
      </c>
      <c r="E145">
        <v>18</v>
      </c>
      <c r="F145" t="s">
        <v>20</v>
      </c>
      <c r="G145">
        <v>2005</v>
      </c>
      <c r="H145" s="4">
        <v>1.8622685185185183E-2</v>
      </c>
      <c r="I145">
        <v>5</v>
      </c>
      <c r="J145">
        <v>173.1</v>
      </c>
      <c r="K145" t="s">
        <v>887</v>
      </c>
    </row>
    <row r="146" spans="1:11" x14ac:dyDescent="0.35">
      <c r="A146" t="str">
        <f t="shared" si="2"/>
        <v>Потапенко ЕлизаветаЖ18</v>
      </c>
      <c r="B146" s="3">
        <v>6</v>
      </c>
      <c r="C146" t="s">
        <v>163</v>
      </c>
      <c r="D146" t="s">
        <v>12</v>
      </c>
      <c r="E146">
        <v>18</v>
      </c>
      <c r="F146" t="s">
        <v>27</v>
      </c>
      <c r="G146">
        <v>2006</v>
      </c>
      <c r="H146" s="4">
        <v>1.9942129629629629E-2</v>
      </c>
      <c r="I146">
        <v>6</v>
      </c>
      <c r="J146">
        <v>164.1</v>
      </c>
      <c r="K146" t="s">
        <v>887</v>
      </c>
    </row>
    <row r="147" spans="1:11" x14ac:dyDescent="0.35">
      <c r="A147" t="str">
        <f t="shared" si="2"/>
        <v>Жулькина ЕкатеринаЖ18</v>
      </c>
      <c r="B147" s="3">
        <v>7</v>
      </c>
      <c r="C147" t="s">
        <v>164</v>
      </c>
      <c r="D147" t="s">
        <v>12</v>
      </c>
      <c r="E147">
        <v>18</v>
      </c>
      <c r="F147" t="s">
        <v>15</v>
      </c>
      <c r="G147">
        <v>2006</v>
      </c>
      <c r="H147" s="4">
        <v>2.0023148148148148E-2</v>
      </c>
      <c r="I147">
        <v>7</v>
      </c>
      <c r="J147">
        <v>163.5</v>
      </c>
      <c r="K147" t="s">
        <v>887</v>
      </c>
    </row>
    <row r="148" spans="1:11" x14ac:dyDescent="0.35">
      <c r="A148" t="str">
        <f t="shared" si="2"/>
        <v>Моргунова МарияЖ18</v>
      </c>
      <c r="B148" s="3">
        <v>8</v>
      </c>
      <c r="C148" t="s">
        <v>165</v>
      </c>
      <c r="D148" t="s">
        <v>12</v>
      </c>
      <c r="E148">
        <v>18</v>
      </c>
      <c r="F148" t="s">
        <v>27</v>
      </c>
      <c r="G148">
        <v>2006</v>
      </c>
      <c r="H148" s="4">
        <v>2.0659722222222222E-2</v>
      </c>
      <c r="I148">
        <v>8</v>
      </c>
      <c r="J148">
        <v>159.19999999999999</v>
      </c>
      <c r="K148" t="s">
        <v>887</v>
      </c>
    </row>
    <row r="149" spans="1:11" x14ac:dyDescent="0.35">
      <c r="A149" t="str">
        <f t="shared" si="2"/>
        <v>Трофимова МарияЖ18</v>
      </c>
      <c r="B149" s="3">
        <v>9</v>
      </c>
      <c r="C149" t="s">
        <v>166</v>
      </c>
      <c r="D149" t="s">
        <v>12</v>
      </c>
      <c r="E149">
        <v>18</v>
      </c>
      <c r="F149" t="s">
        <v>17</v>
      </c>
      <c r="G149">
        <v>2006</v>
      </c>
      <c r="H149" s="4">
        <v>2.0821759259259259E-2</v>
      </c>
      <c r="I149">
        <v>9</v>
      </c>
      <c r="J149">
        <v>158.1</v>
      </c>
      <c r="K149" t="s">
        <v>887</v>
      </c>
    </row>
    <row r="150" spans="1:11" x14ac:dyDescent="0.35">
      <c r="A150" t="str">
        <f t="shared" si="2"/>
        <v>Черепанова ЕкатеринаЖ18</v>
      </c>
      <c r="B150" s="3">
        <v>10</v>
      </c>
      <c r="C150" t="s">
        <v>167</v>
      </c>
      <c r="D150" t="s">
        <v>12</v>
      </c>
      <c r="E150">
        <v>18</v>
      </c>
      <c r="F150" t="s">
        <v>40</v>
      </c>
      <c r="G150">
        <v>2005</v>
      </c>
      <c r="H150" s="4">
        <v>2.1006944444444443E-2</v>
      </c>
      <c r="I150">
        <v>10</v>
      </c>
      <c r="J150">
        <v>156.80000000000001</v>
      </c>
      <c r="K150" t="s">
        <v>887</v>
      </c>
    </row>
    <row r="151" spans="1:11" x14ac:dyDescent="0.35">
      <c r="A151" t="str">
        <f t="shared" si="2"/>
        <v>Мелихова АнастасияЖ18</v>
      </c>
      <c r="B151" s="3">
        <v>11</v>
      </c>
      <c r="C151" t="s">
        <v>168</v>
      </c>
      <c r="D151" t="s">
        <v>12</v>
      </c>
      <c r="E151">
        <v>18</v>
      </c>
      <c r="F151" t="s">
        <v>22</v>
      </c>
      <c r="G151">
        <v>2005</v>
      </c>
      <c r="H151" s="4">
        <v>2.5601851851851851E-2</v>
      </c>
      <c r="I151">
        <v>11</v>
      </c>
      <c r="J151">
        <v>125.5</v>
      </c>
      <c r="K151" t="s">
        <v>887</v>
      </c>
    </row>
    <row r="152" spans="1:11" x14ac:dyDescent="0.35">
      <c r="A152" t="str">
        <f t="shared" si="2"/>
        <v/>
      </c>
    </row>
    <row r="153" spans="1:11" ht="15.5" x14ac:dyDescent="0.35">
      <c r="A153" t="str">
        <f t="shared" si="2"/>
        <v>12 КП, 2,5 км</v>
      </c>
      <c r="B153" s="1" t="s">
        <v>169</v>
      </c>
      <c r="C153" t="s">
        <v>157</v>
      </c>
    </row>
    <row r="154" spans="1:11" x14ac:dyDescent="0.35">
      <c r="A154" t="str">
        <f t="shared" si="2"/>
        <v/>
      </c>
    </row>
    <row r="155" spans="1:11" x14ac:dyDescent="0.35">
      <c r="A155" t="str">
        <f t="shared" si="2"/>
        <v>Фамилия, имя</v>
      </c>
      <c r="B155" s="2" t="s">
        <v>2</v>
      </c>
      <c r="C155" t="s">
        <v>3</v>
      </c>
      <c r="D155" t="s">
        <v>4</v>
      </c>
      <c r="E155" t="s">
        <v>5</v>
      </c>
      <c r="F155" t="s">
        <v>6</v>
      </c>
      <c r="G155" t="s">
        <v>7</v>
      </c>
      <c r="H155" t="s">
        <v>8</v>
      </c>
      <c r="I155" t="s">
        <v>9</v>
      </c>
      <c r="J155" t="s">
        <v>10</v>
      </c>
    </row>
    <row r="156" spans="1:11" x14ac:dyDescent="0.35">
      <c r="A156" t="str">
        <f t="shared" si="2"/>
        <v>Малыгина МарияЖ35</v>
      </c>
      <c r="B156" s="3">
        <v>1</v>
      </c>
      <c r="C156" t="s">
        <v>170</v>
      </c>
      <c r="D156" t="s">
        <v>12</v>
      </c>
      <c r="E156">
        <v>18</v>
      </c>
      <c r="F156" t="s">
        <v>20</v>
      </c>
      <c r="G156">
        <v>1983</v>
      </c>
      <c r="H156" s="4">
        <v>1.8043981481481484E-2</v>
      </c>
      <c r="I156">
        <v>1</v>
      </c>
      <c r="J156">
        <v>200</v>
      </c>
      <c r="K156" t="s">
        <v>888</v>
      </c>
    </row>
    <row r="157" spans="1:11" x14ac:dyDescent="0.35">
      <c r="A157" t="str">
        <f t="shared" si="2"/>
        <v>Макейчик НатальяЖ35</v>
      </c>
      <c r="B157" s="3">
        <v>2</v>
      </c>
      <c r="C157" t="s">
        <v>171</v>
      </c>
      <c r="D157" t="s">
        <v>12</v>
      </c>
      <c r="E157">
        <v>18</v>
      </c>
      <c r="F157" t="s">
        <v>40</v>
      </c>
      <c r="G157">
        <v>1966</v>
      </c>
      <c r="H157" s="4">
        <v>1.8958333333333334E-2</v>
      </c>
      <c r="I157">
        <v>2</v>
      </c>
      <c r="J157">
        <v>195</v>
      </c>
      <c r="K157" t="s">
        <v>888</v>
      </c>
    </row>
    <row r="158" spans="1:11" x14ac:dyDescent="0.35">
      <c r="A158" t="str">
        <f t="shared" si="2"/>
        <v>Хованская МарияЖ35</v>
      </c>
      <c r="B158" s="3">
        <v>3</v>
      </c>
      <c r="C158" t="s">
        <v>172</v>
      </c>
      <c r="D158" t="s">
        <v>12</v>
      </c>
      <c r="E158">
        <v>18</v>
      </c>
      <c r="F158" t="s">
        <v>34</v>
      </c>
      <c r="G158">
        <v>1986</v>
      </c>
      <c r="H158" s="4">
        <v>1.9583333333333331E-2</v>
      </c>
      <c r="I158">
        <v>3</v>
      </c>
      <c r="J158">
        <v>191.5</v>
      </c>
      <c r="K158" t="s">
        <v>888</v>
      </c>
    </row>
    <row r="159" spans="1:11" x14ac:dyDescent="0.35">
      <c r="A159" t="str">
        <f t="shared" si="2"/>
        <v>Захарова ЕленаЖ35</v>
      </c>
      <c r="B159" s="3">
        <v>4</v>
      </c>
      <c r="C159" t="s">
        <v>173</v>
      </c>
      <c r="D159" t="s">
        <v>12</v>
      </c>
      <c r="E159">
        <v>18</v>
      </c>
      <c r="F159" t="s">
        <v>40</v>
      </c>
      <c r="G159">
        <v>1980</v>
      </c>
      <c r="H159" s="4">
        <v>2.1099537037037038E-2</v>
      </c>
      <c r="I159">
        <v>4</v>
      </c>
      <c r="J159">
        <v>183.1</v>
      </c>
      <c r="K159" t="s">
        <v>888</v>
      </c>
    </row>
    <row r="160" spans="1:11" x14ac:dyDescent="0.35">
      <c r="A160" t="str">
        <f t="shared" si="2"/>
        <v>Шевелева ИннаЖ35</v>
      </c>
      <c r="B160" s="3">
        <v>5</v>
      </c>
      <c r="C160" t="s">
        <v>174</v>
      </c>
      <c r="D160" t="s">
        <v>175</v>
      </c>
      <c r="E160" t="s">
        <v>176</v>
      </c>
      <c r="G160">
        <v>1985</v>
      </c>
      <c r="H160" s="4">
        <v>2.1863425925925925E-2</v>
      </c>
      <c r="I160">
        <v>5</v>
      </c>
      <c r="J160">
        <v>178.9</v>
      </c>
      <c r="K160" t="s">
        <v>888</v>
      </c>
    </row>
    <row r="161" spans="1:11" x14ac:dyDescent="0.35">
      <c r="A161" t="str">
        <f t="shared" si="2"/>
        <v>Старцева ЕленаЖ35</v>
      </c>
      <c r="B161" s="3">
        <v>6</v>
      </c>
      <c r="C161" t="s">
        <v>177</v>
      </c>
      <c r="D161" t="s">
        <v>175</v>
      </c>
      <c r="E161" t="s">
        <v>176</v>
      </c>
      <c r="G161">
        <v>1986</v>
      </c>
      <c r="H161" s="4">
        <v>2.2407407407407407E-2</v>
      </c>
      <c r="I161">
        <v>6</v>
      </c>
      <c r="J161">
        <v>175.9</v>
      </c>
      <c r="K161" t="s">
        <v>888</v>
      </c>
    </row>
    <row r="162" spans="1:11" x14ac:dyDescent="0.35">
      <c r="A162" t="str">
        <f t="shared" si="2"/>
        <v>Беликова ИринаЖ35</v>
      </c>
      <c r="B162" s="3">
        <v>7</v>
      </c>
      <c r="C162" t="s">
        <v>178</v>
      </c>
      <c r="D162" t="s">
        <v>179</v>
      </c>
      <c r="E162" t="s">
        <v>180</v>
      </c>
      <c r="G162">
        <v>1979</v>
      </c>
      <c r="H162" s="4">
        <v>2.3587962962962963E-2</v>
      </c>
      <c r="I162">
        <v>7</v>
      </c>
      <c r="J162">
        <v>169.3</v>
      </c>
      <c r="K162" t="s">
        <v>888</v>
      </c>
    </row>
    <row r="163" spans="1:11" x14ac:dyDescent="0.35">
      <c r="A163" t="str">
        <f t="shared" si="2"/>
        <v>Лозинская ЮлияЖ35</v>
      </c>
      <c r="B163" s="3">
        <v>8</v>
      </c>
      <c r="C163" t="s">
        <v>181</v>
      </c>
      <c r="D163" t="s">
        <v>12</v>
      </c>
      <c r="E163">
        <v>18</v>
      </c>
      <c r="F163" t="s">
        <v>17</v>
      </c>
      <c r="G163">
        <v>1979</v>
      </c>
      <c r="H163" s="4">
        <v>2.7141203703703706E-2</v>
      </c>
      <c r="I163">
        <v>8</v>
      </c>
      <c r="J163">
        <v>149.6</v>
      </c>
      <c r="K163" t="s">
        <v>888</v>
      </c>
    </row>
    <row r="164" spans="1:11" x14ac:dyDescent="0.35">
      <c r="A164" t="str">
        <f t="shared" si="2"/>
        <v>Кальницкая ГалинаЖ35</v>
      </c>
      <c r="B164" s="3">
        <v>9</v>
      </c>
      <c r="C164" t="s">
        <v>182</v>
      </c>
      <c r="D164" t="s">
        <v>12</v>
      </c>
      <c r="E164">
        <v>18</v>
      </c>
      <c r="F164" t="s">
        <v>34</v>
      </c>
      <c r="G164">
        <v>1982</v>
      </c>
      <c r="H164" s="4">
        <v>2.8425925925925924E-2</v>
      </c>
      <c r="I164">
        <v>9</v>
      </c>
      <c r="J164">
        <v>142.5</v>
      </c>
      <c r="K164" t="s">
        <v>888</v>
      </c>
    </row>
    <row r="165" spans="1:11" x14ac:dyDescent="0.35">
      <c r="A165" t="str">
        <f t="shared" si="2"/>
        <v>Репина ЕкатеринаЖ35</v>
      </c>
      <c r="B165" s="3">
        <v>10</v>
      </c>
      <c r="C165" t="s">
        <v>183</v>
      </c>
      <c r="D165" t="s">
        <v>12</v>
      </c>
      <c r="E165">
        <v>18</v>
      </c>
      <c r="F165" t="s">
        <v>85</v>
      </c>
      <c r="G165">
        <v>1985</v>
      </c>
      <c r="H165" s="4">
        <v>3.1319444444444448E-2</v>
      </c>
      <c r="I165">
        <v>10</v>
      </c>
      <c r="J165">
        <v>126.5</v>
      </c>
      <c r="K165" t="s">
        <v>888</v>
      </c>
    </row>
    <row r="166" spans="1:11" x14ac:dyDescent="0.35">
      <c r="A166" t="str">
        <f t="shared" si="2"/>
        <v>Гурина ЮлияЖ35</v>
      </c>
      <c r="B166" s="3">
        <v>11</v>
      </c>
      <c r="C166" t="s">
        <v>184</v>
      </c>
      <c r="D166" t="s">
        <v>12</v>
      </c>
      <c r="E166">
        <v>18</v>
      </c>
      <c r="F166" t="s">
        <v>49</v>
      </c>
      <c r="G166">
        <v>1982</v>
      </c>
      <c r="H166" s="4">
        <v>4.0983796296296296E-2</v>
      </c>
      <c r="I166">
        <v>11</v>
      </c>
      <c r="J166">
        <v>72.900000000000006</v>
      </c>
      <c r="K166" t="s">
        <v>888</v>
      </c>
    </row>
    <row r="167" spans="1:11" x14ac:dyDescent="0.35">
      <c r="A167" t="str">
        <f t="shared" si="2"/>
        <v>Панкова АллаЖ35</v>
      </c>
      <c r="B167" s="3">
        <v>12</v>
      </c>
      <c r="C167" t="s">
        <v>185</v>
      </c>
      <c r="D167" t="s">
        <v>12</v>
      </c>
      <c r="E167">
        <v>18</v>
      </c>
      <c r="F167" t="s">
        <v>40</v>
      </c>
      <c r="G167">
        <v>1983</v>
      </c>
      <c r="H167" s="4">
        <v>4.2997685185185187E-2</v>
      </c>
      <c r="I167">
        <v>12</v>
      </c>
      <c r="J167">
        <v>61.8</v>
      </c>
      <c r="K167" t="s">
        <v>888</v>
      </c>
    </row>
    <row r="168" spans="1:11" x14ac:dyDescent="0.35">
      <c r="A168" t="str">
        <f t="shared" si="2"/>
        <v>Коноплева ИринаЖ35</v>
      </c>
      <c r="B168" s="3">
        <v>13</v>
      </c>
      <c r="C168" t="s">
        <v>186</v>
      </c>
      <c r="D168" t="s">
        <v>12</v>
      </c>
      <c r="E168">
        <v>18</v>
      </c>
      <c r="F168" t="s">
        <v>13</v>
      </c>
      <c r="G168">
        <v>1981</v>
      </c>
      <c r="H168" t="s">
        <v>28</v>
      </c>
      <c r="J168">
        <v>0</v>
      </c>
      <c r="K168" t="s">
        <v>888</v>
      </c>
    </row>
    <row r="169" spans="1:11" x14ac:dyDescent="0.35">
      <c r="A169" t="str">
        <f t="shared" si="2"/>
        <v/>
      </c>
    </row>
    <row r="170" spans="1:11" ht="15.5" x14ac:dyDescent="0.35">
      <c r="A170" t="str">
        <f t="shared" si="2"/>
        <v>12 КП, 2,1 км</v>
      </c>
      <c r="B170" s="1" t="s">
        <v>187</v>
      </c>
      <c r="C170" t="s">
        <v>125</v>
      </c>
    </row>
    <row r="171" spans="1:11" x14ac:dyDescent="0.35">
      <c r="A171" t="str">
        <f t="shared" si="2"/>
        <v/>
      </c>
    </row>
    <row r="172" spans="1:11" x14ac:dyDescent="0.35">
      <c r="A172" t="str">
        <f t="shared" si="2"/>
        <v>Фамилия, имя</v>
      </c>
      <c r="B172" s="2" t="s">
        <v>2</v>
      </c>
      <c r="C172" t="s">
        <v>3</v>
      </c>
      <c r="D172" t="s">
        <v>4</v>
      </c>
      <c r="E172" t="s">
        <v>5</v>
      </c>
      <c r="F172" t="s">
        <v>6</v>
      </c>
      <c r="G172" t="s">
        <v>7</v>
      </c>
      <c r="H172" t="s">
        <v>8</v>
      </c>
      <c r="I172" t="s">
        <v>9</v>
      </c>
      <c r="J172" t="s">
        <v>10</v>
      </c>
    </row>
    <row r="173" spans="1:11" x14ac:dyDescent="0.35">
      <c r="A173" t="str">
        <f t="shared" si="2"/>
        <v>Патрина НадеждаЖ55</v>
      </c>
      <c r="B173" s="3">
        <v>1</v>
      </c>
      <c r="C173" t="s">
        <v>188</v>
      </c>
      <c r="D173" t="s">
        <v>189</v>
      </c>
      <c r="E173" t="s">
        <v>190</v>
      </c>
      <c r="F173" t="s">
        <v>191</v>
      </c>
      <c r="G173">
        <v>1968</v>
      </c>
      <c r="H173" s="4">
        <v>1.6712962962962961E-2</v>
      </c>
      <c r="I173">
        <v>1</v>
      </c>
      <c r="J173">
        <v>200</v>
      </c>
      <c r="K173" t="s">
        <v>889</v>
      </c>
    </row>
    <row r="174" spans="1:11" x14ac:dyDescent="0.35">
      <c r="A174" t="str">
        <f t="shared" si="2"/>
        <v>Большунова ТатьянаЖ55</v>
      </c>
      <c r="B174" s="3">
        <v>2</v>
      </c>
      <c r="C174" t="s">
        <v>192</v>
      </c>
      <c r="D174" t="s">
        <v>12</v>
      </c>
      <c r="E174">
        <v>18</v>
      </c>
      <c r="F174" t="s">
        <v>40</v>
      </c>
      <c r="G174">
        <v>1963</v>
      </c>
      <c r="H174" s="4">
        <v>1.8599537037037036E-2</v>
      </c>
      <c r="I174">
        <v>2</v>
      </c>
      <c r="J174">
        <v>188.8</v>
      </c>
      <c r="K174" t="s">
        <v>889</v>
      </c>
    </row>
    <row r="175" spans="1:11" x14ac:dyDescent="0.35">
      <c r="A175" t="str">
        <f t="shared" si="2"/>
        <v>Молоткова НинаЖ55</v>
      </c>
      <c r="B175" s="3">
        <v>3</v>
      </c>
      <c r="C175" t="s">
        <v>193</v>
      </c>
      <c r="D175" t="s">
        <v>12</v>
      </c>
      <c r="E175">
        <v>18</v>
      </c>
      <c r="F175" t="s">
        <v>51</v>
      </c>
      <c r="G175">
        <v>1954</v>
      </c>
      <c r="H175" s="4">
        <v>2.2962962962962966E-2</v>
      </c>
      <c r="I175">
        <v>3</v>
      </c>
      <c r="J175">
        <v>162.69999999999999</v>
      </c>
      <c r="K175" t="s">
        <v>889</v>
      </c>
    </row>
    <row r="176" spans="1:11" x14ac:dyDescent="0.35">
      <c r="A176" t="str">
        <f t="shared" si="2"/>
        <v/>
      </c>
    </row>
    <row r="177" spans="1:11" ht="15.5" x14ac:dyDescent="0.35">
      <c r="A177" t="str">
        <f t="shared" si="2"/>
        <v>14 КП, 3,2 км</v>
      </c>
      <c r="B177" s="1" t="s">
        <v>194</v>
      </c>
      <c r="C177" t="s">
        <v>195</v>
      </c>
    </row>
    <row r="178" spans="1:11" x14ac:dyDescent="0.35">
      <c r="A178" t="str">
        <f t="shared" si="2"/>
        <v/>
      </c>
    </row>
    <row r="179" spans="1:11" x14ac:dyDescent="0.35">
      <c r="A179" t="str">
        <f t="shared" si="2"/>
        <v>Фамилия, имя</v>
      </c>
      <c r="B179" s="2" t="s">
        <v>2</v>
      </c>
      <c r="C179" t="s">
        <v>3</v>
      </c>
      <c r="D179" t="s">
        <v>4</v>
      </c>
      <c r="E179" t="s">
        <v>5</v>
      </c>
      <c r="F179" t="s">
        <v>6</v>
      </c>
      <c r="G179" t="s">
        <v>7</v>
      </c>
      <c r="H179" t="s">
        <v>8</v>
      </c>
      <c r="I179" t="s">
        <v>9</v>
      </c>
      <c r="J179" t="s">
        <v>10</v>
      </c>
    </row>
    <row r="180" spans="1:11" x14ac:dyDescent="0.35">
      <c r="A180" t="str">
        <f t="shared" si="2"/>
        <v>Скачкова ТатьянаЖЭ</v>
      </c>
      <c r="B180" s="3">
        <v>1</v>
      </c>
      <c r="C180" t="s">
        <v>196</v>
      </c>
      <c r="D180" t="s">
        <v>12</v>
      </c>
      <c r="E180">
        <v>18</v>
      </c>
      <c r="F180" t="s">
        <v>40</v>
      </c>
      <c r="G180">
        <v>1998</v>
      </c>
      <c r="H180" s="4">
        <v>1.9444444444444445E-2</v>
      </c>
      <c r="I180">
        <v>1</v>
      </c>
      <c r="J180">
        <v>200</v>
      </c>
      <c r="K180" t="s">
        <v>890</v>
      </c>
    </row>
    <row r="181" spans="1:11" x14ac:dyDescent="0.35">
      <c r="A181" t="str">
        <f t="shared" si="2"/>
        <v>Георгиева МаргаритаЖЭ</v>
      </c>
      <c r="B181" s="3">
        <v>2</v>
      </c>
      <c r="C181" t="s">
        <v>197</v>
      </c>
      <c r="D181" t="s">
        <v>12</v>
      </c>
      <c r="E181">
        <v>18</v>
      </c>
      <c r="F181" t="s">
        <v>51</v>
      </c>
      <c r="G181">
        <v>1981</v>
      </c>
      <c r="H181" s="4">
        <v>1.9629629629629629E-2</v>
      </c>
      <c r="I181">
        <v>2</v>
      </c>
      <c r="J181">
        <v>199.1</v>
      </c>
      <c r="K181" t="s">
        <v>890</v>
      </c>
    </row>
    <row r="182" spans="1:11" x14ac:dyDescent="0.35">
      <c r="A182" t="str">
        <f t="shared" si="2"/>
        <v>Шамарина ЕкатеринаЖЭ</v>
      </c>
      <c r="B182" s="3">
        <v>3</v>
      </c>
      <c r="C182" t="s">
        <v>198</v>
      </c>
      <c r="D182" t="s">
        <v>12</v>
      </c>
      <c r="E182">
        <v>18</v>
      </c>
      <c r="F182" t="s">
        <v>34</v>
      </c>
      <c r="G182">
        <v>2004</v>
      </c>
      <c r="H182" s="4">
        <v>1.9988425925925927E-2</v>
      </c>
      <c r="I182">
        <v>3</v>
      </c>
      <c r="J182">
        <v>197.3</v>
      </c>
      <c r="K182" t="s">
        <v>890</v>
      </c>
    </row>
    <row r="183" spans="1:11" x14ac:dyDescent="0.35">
      <c r="A183" t="str">
        <f t="shared" si="2"/>
        <v>Леонтьева ЕленаЖЭ</v>
      </c>
      <c r="B183" s="3">
        <v>4</v>
      </c>
      <c r="C183" t="s">
        <v>199</v>
      </c>
      <c r="D183" t="s">
        <v>12</v>
      </c>
      <c r="E183">
        <v>18</v>
      </c>
      <c r="F183" t="s">
        <v>15</v>
      </c>
      <c r="G183">
        <v>2001</v>
      </c>
      <c r="H183" s="4">
        <v>2.1365740740740741E-2</v>
      </c>
      <c r="I183">
        <v>4</v>
      </c>
      <c r="J183">
        <v>190.2</v>
      </c>
      <c r="K183" t="s">
        <v>890</v>
      </c>
    </row>
    <row r="184" spans="1:11" x14ac:dyDescent="0.35">
      <c r="A184" t="str">
        <f t="shared" si="2"/>
        <v>Свирь ЕкатеринаЖЭ</v>
      </c>
      <c r="B184" s="3">
        <v>5</v>
      </c>
      <c r="C184" t="s">
        <v>200</v>
      </c>
      <c r="D184" t="s">
        <v>12</v>
      </c>
      <c r="E184">
        <v>18</v>
      </c>
      <c r="F184" t="s">
        <v>27</v>
      </c>
      <c r="G184">
        <v>1984</v>
      </c>
      <c r="H184" s="4">
        <v>2.1747685185185186E-2</v>
      </c>
      <c r="I184">
        <v>5</v>
      </c>
      <c r="J184">
        <v>188.2</v>
      </c>
      <c r="K184" t="s">
        <v>890</v>
      </c>
    </row>
    <row r="185" spans="1:11" x14ac:dyDescent="0.35">
      <c r="A185" t="str">
        <f t="shared" si="2"/>
        <v>Зеленина ЛидияЖЭ</v>
      </c>
      <c r="B185" s="3">
        <v>6</v>
      </c>
      <c r="C185" t="s">
        <v>201</v>
      </c>
      <c r="D185" t="s">
        <v>12</v>
      </c>
      <c r="E185">
        <v>18</v>
      </c>
      <c r="F185" t="s">
        <v>25</v>
      </c>
      <c r="G185">
        <v>1994</v>
      </c>
      <c r="H185" s="4">
        <v>2.238425925925926E-2</v>
      </c>
      <c r="I185">
        <v>6</v>
      </c>
      <c r="J185">
        <v>184.9</v>
      </c>
      <c r="K185" t="s">
        <v>890</v>
      </c>
    </row>
    <row r="186" spans="1:11" x14ac:dyDescent="0.35">
      <c r="A186" t="str">
        <f t="shared" si="2"/>
        <v>Божко ЕкатеринаЖЭ</v>
      </c>
      <c r="B186" s="3">
        <v>7</v>
      </c>
      <c r="C186" t="s">
        <v>202</v>
      </c>
      <c r="D186" t="s">
        <v>12</v>
      </c>
      <c r="E186">
        <v>18</v>
      </c>
      <c r="F186" t="s">
        <v>40</v>
      </c>
      <c r="G186">
        <v>2004</v>
      </c>
      <c r="H186" s="4">
        <v>2.2650462962962966E-2</v>
      </c>
      <c r="I186">
        <v>7</v>
      </c>
      <c r="J186">
        <v>183.6</v>
      </c>
      <c r="K186" t="s">
        <v>890</v>
      </c>
    </row>
    <row r="187" spans="1:11" x14ac:dyDescent="0.35">
      <c r="A187" t="str">
        <f t="shared" si="2"/>
        <v>Попова АннаЖЭ</v>
      </c>
      <c r="B187" s="3">
        <v>8</v>
      </c>
      <c r="C187" t="s">
        <v>203</v>
      </c>
      <c r="D187" t="s">
        <v>12</v>
      </c>
      <c r="E187">
        <v>18</v>
      </c>
      <c r="F187" t="s">
        <v>15</v>
      </c>
      <c r="G187">
        <v>1996</v>
      </c>
      <c r="H187" s="4">
        <v>2.3055555555555555E-2</v>
      </c>
      <c r="I187">
        <v>8</v>
      </c>
      <c r="J187">
        <v>181.5</v>
      </c>
      <c r="K187" t="s">
        <v>890</v>
      </c>
    </row>
    <row r="188" spans="1:11" x14ac:dyDescent="0.35">
      <c r="A188" t="str">
        <f t="shared" si="2"/>
        <v>Гладких КсенияЖЭ</v>
      </c>
      <c r="B188" s="3">
        <v>9</v>
      </c>
      <c r="C188" t="s">
        <v>204</v>
      </c>
      <c r="D188" t="s">
        <v>12</v>
      </c>
      <c r="E188">
        <v>18</v>
      </c>
      <c r="F188" t="s">
        <v>17</v>
      </c>
      <c r="G188">
        <v>2004</v>
      </c>
      <c r="H188" s="4">
        <v>2.3738425925925923E-2</v>
      </c>
      <c r="I188">
        <v>9</v>
      </c>
      <c r="J188">
        <v>178</v>
      </c>
      <c r="K188" t="s">
        <v>890</v>
      </c>
    </row>
    <row r="189" spans="1:11" x14ac:dyDescent="0.35">
      <c r="A189" t="str">
        <f t="shared" si="2"/>
        <v>Литвина ИринаЖЭ</v>
      </c>
      <c r="B189" s="3">
        <v>10</v>
      </c>
      <c r="C189" t="s">
        <v>205</v>
      </c>
      <c r="D189" t="s">
        <v>12</v>
      </c>
      <c r="E189">
        <v>18</v>
      </c>
      <c r="F189" t="s">
        <v>27</v>
      </c>
      <c r="G189">
        <v>1990</v>
      </c>
      <c r="H189" s="4">
        <v>2.5196759259259256E-2</v>
      </c>
      <c r="I189">
        <v>10</v>
      </c>
      <c r="J189">
        <v>170.5</v>
      </c>
      <c r="K189" t="s">
        <v>890</v>
      </c>
    </row>
    <row r="190" spans="1:11" x14ac:dyDescent="0.35">
      <c r="A190" t="str">
        <f t="shared" si="2"/>
        <v>Чудина ТатьянаЖЭ</v>
      </c>
      <c r="B190" s="3">
        <v>11</v>
      </c>
      <c r="C190" t="s">
        <v>206</v>
      </c>
      <c r="D190" t="s">
        <v>12</v>
      </c>
      <c r="E190">
        <v>18</v>
      </c>
      <c r="F190" t="s">
        <v>22</v>
      </c>
      <c r="G190">
        <v>2004</v>
      </c>
      <c r="H190" s="4">
        <v>2.6504629629629628E-2</v>
      </c>
      <c r="I190">
        <v>11</v>
      </c>
      <c r="J190">
        <v>163.69999999999999</v>
      </c>
      <c r="K190" t="s">
        <v>890</v>
      </c>
    </row>
    <row r="191" spans="1:11" x14ac:dyDescent="0.35">
      <c r="A191" t="str">
        <f t="shared" si="2"/>
        <v>Чавкина ЕлизаветаЖЭ</v>
      </c>
      <c r="B191" s="3">
        <v>12</v>
      </c>
      <c r="C191" t="s">
        <v>207</v>
      </c>
      <c r="D191" t="s">
        <v>12</v>
      </c>
      <c r="E191">
        <v>18</v>
      </c>
      <c r="F191" t="s">
        <v>22</v>
      </c>
      <c r="G191">
        <v>2004</v>
      </c>
      <c r="H191" s="4">
        <v>4.1203703703703708E-2</v>
      </c>
      <c r="I191">
        <v>12</v>
      </c>
      <c r="J191">
        <v>88.1</v>
      </c>
      <c r="K191" t="s">
        <v>890</v>
      </c>
    </row>
    <row r="192" spans="1:11" x14ac:dyDescent="0.35">
      <c r="A192" t="str">
        <f t="shared" si="2"/>
        <v>Назарова ЛюдмилаЖЭ</v>
      </c>
      <c r="B192" s="3">
        <v>13</v>
      </c>
      <c r="C192" t="s">
        <v>208</v>
      </c>
      <c r="D192" t="s">
        <v>12</v>
      </c>
      <c r="E192">
        <v>18</v>
      </c>
      <c r="F192" t="s">
        <v>17</v>
      </c>
      <c r="G192">
        <v>1983</v>
      </c>
      <c r="H192" s="4">
        <v>4.2222222222222223E-2</v>
      </c>
      <c r="I192">
        <v>13</v>
      </c>
      <c r="J192">
        <v>82.9</v>
      </c>
      <c r="K192" t="s">
        <v>890</v>
      </c>
    </row>
    <row r="193" spans="1:11" x14ac:dyDescent="0.35">
      <c r="A193" t="str">
        <f t="shared" si="2"/>
        <v/>
      </c>
    </row>
    <row r="194" spans="1:11" ht="15.5" x14ac:dyDescent="0.35">
      <c r="A194" t="str">
        <f t="shared" si="2"/>
        <v>9 КП, 1,4 км</v>
      </c>
      <c r="B194" s="1" t="s">
        <v>209</v>
      </c>
      <c r="C194" t="s">
        <v>1</v>
      </c>
    </row>
    <row r="195" spans="1:11" x14ac:dyDescent="0.35">
      <c r="A195" t="str">
        <f t="shared" si="2"/>
        <v/>
      </c>
    </row>
    <row r="196" spans="1:11" x14ac:dyDescent="0.35">
      <c r="A196" t="str">
        <f t="shared" si="2"/>
        <v>Фамилия, имя</v>
      </c>
      <c r="B196" s="2" t="s">
        <v>2</v>
      </c>
      <c r="C196" t="s">
        <v>3</v>
      </c>
      <c r="D196" t="s">
        <v>4</v>
      </c>
      <c r="E196" t="s">
        <v>5</v>
      </c>
      <c r="F196" t="s">
        <v>6</v>
      </c>
      <c r="G196" t="s">
        <v>7</v>
      </c>
      <c r="H196" t="s">
        <v>8</v>
      </c>
      <c r="I196" t="s">
        <v>9</v>
      </c>
      <c r="J196" t="s">
        <v>10</v>
      </c>
    </row>
    <row r="197" spans="1:11" x14ac:dyDescent="0.35">
      <c r="A197" t="str">
        <f t="shared" ref="A197:A260" si="3">C197&amp;K197</f>
        <v>Сигаев АндрейМ10</v>
      </c>
      <c r="B197" s="3">
        <v>1</v>
      </c>
      <c r="C197" t="s">
        <v>210</v>
      </c>
      <c r="D197" t="s">
        <v>12</v>
      </c>
      <c r="E197">
        <v>18</v>
      </c>
      <c r="F197" t="s">
        <v>17</v>
      </c>
      <c r="G197">
        <v>2013</v>
      </c>
      <c r="H197" s="4">
        <v>1.3819444444444445E-2</v>
      </c>
      <c r="I197">
        <v>1</v>
      </c>
      <c r="J197">
        <v>200</v>
      </c>
      <c r="K197" t="s">
        <v>891</v>
      </c>
    </row>
    <row r="198" spans="1:11" x14ac:dyDescent="0.35">
      <c r="A198" t="str">
        <f t="shared" si="3"/>
        <v>Сенцов ФедорМ10</v>
      </c>
      <c r="B198" s="3">
        <v>2</v>
      </c>
      <c r="C198" t="s">
        <v>211</v>
      </c>
      <c r="D198" t="s">
        <v>12</v>
      </c>
      <c r="E198">
        <v>18</v>
      </c>
      <c r="F198" t="s">
        <v>53</v>
      </c>
      <c r="G198">
        <v>2013</v>
      </c>
      <c r="H198" s="4">
        <v>1.5381944444444443E-2</v>
      </c>
      <c r="I198">
        <v>2</v>
      </c>
      <c r="J198">
        <v>188.7</v>
      </c>
      <c r="K198" t="s">
        <v>891</v>
      </c>
    </row>
    <row r="199" spans="1:11" x14ac:dyDescent="0.35">
      <c r="A199" t="str">
        <f t="shared" si="3"/>
        <v>Киселев ИванМ10</v>
      </c>
      <c r="B199" s="3">
        <v>3</v>
      </c>
      <c r="C199" t="s">
        <v>212</v>
      </c>
      <c r="D199" t="s">
        <v>12</v>
      </c>
      <c r="E199">
        <v>18</v>
      </c>
      <c r="F199" t="s">
        <v>40</v>
      </c>
      <c r="G199">
        <v>2013</v>
      </c>
      <c r="H199" s="4">
        <v>1.6724537037037034E-2</v>
      </c>
      <c r="I199">
        <v>3</v>
      </c>
      <c r="J199">
        <v>179</v>
      </c>
      <c r="K199" t="s">
        <v>891</v>
      </c>
    </row>
    <row r="200" spans="1:11" x14ac:dyDescent="0.35">
      <c r="A200" t="str">
        <f t="shared" si="3"/>
        <v>Колесник ГеоргийМ10</v>
      </c>
      <c r="B200" s="3">
        <v>4</v>
      </c>
      <c r="C200" t="s">
        <v>213</v>
      </c>
      <c r="D200" t="s">
        <v>12</v>
      </c>
      <c r="E200">
        <v>18</v>
      </c>
      <c r="F200" t="s">
        <v>15</v>
      </c>
      <c r="G200">
        <v>2013</v>
      </c>
      <c r="H200" s="4">
        <v>1.8055555555555557E-2</v>
      </c>
      <c r="I200">
        <v>4</v>
      </c>
      <c r="J200">
        <v>169.4</v>
      </c>
      <c r="K200" t="s">
        <v>891</v>
      </c>
    </row>
    <row r="201" spans="1:11" x14ac:dyDescent="0.35">
      <c r="A201" t="str">
        <f t="shared" si="3"/>
        <v>Зобнов КириллМ10</v>
      </c>
      <c r="B201" s="3">
        <v>5</v>
      </c>
      <c r="C201" t="s">
        <v>214</v>
      </c>
      <c r="D201" t="s">
        <v>12</v>
      </c>
      <c r="E201">
        <v>18</v>
      </c>
      <c r="F201" t="s">
        <v>27</v>
      </c>
      <c r="G201">
        <v>2013</v>
      </c>
      <c r="H201" s="4">
        <v>1.8217592592592594E-2</v>
      </c>
      <c r="I201">
        <v>5</v>
      </c>
      <c r="J201">
        <v>168.2</v>
      </c>
      <c r="K201" t="s">
        <v>891</v>
      </c>
    </row>
    <row r="202" spans="1:11" x14ac:dyDescent="0.35">
      <c r="A202" t="str">
        <f t="shared" si="3"/>
        <v>Георгиев ГеоргийМ10</v>
      </c>
      <c r="B202" s="3">
        <v>6</v>
      </c>
      <c r="C202" t="s">
        <v>215</v>
      </c>
      <c r="D202" t="s">
        <v>12</v>
      </c>
      <c r="E202">
        <v>18</v>
      </c>
      <c r="F202" t="s">
        <v>216</v>
      </c>
      <c r="G202">
        <v>2013</v>
      </c>
      <c r="H202" s="4">
        <v>1.9872685185185184E-2</v>
      </c>
      <c r="I202">
        <v>6</v>
      </c>
      <c r="J202">
        <v>156.19999999999999</v>
      </c>
      <c r="K202" t="s">
        <v>891</v>
      </c>
    </row>
    <row r="203" spans="1:11" x14ac:dyDescent="0.35">
      <c r="A203" t="str">
        <f t="shared" si="3"/>
        <v>Щербаков АртёмМ10</v>
      </c>
      <c r="B203" s="3">
        <v>7</v>
      </c>
      <c r="C203" t="s">
        <v>217</v>
      </c>
      <c r="D203" t="s">
        <v>12</v>
      </c>
      <c r="E203">
        <v>18</v>
      </c>
      <c r="F203" t="s">
        <v>51</v>
      </c>
      <c r="G203">
        <v>2013</v>
      </c>
      <c r="H203" s="4">
        <v>2.011574074074074E-2</v>
      </c>
      <c r="I203">
        <v>7</v>
      </c>
      <c r="J203">
        <v>154.5</v>
      </c>
      <c r="K203" t="s">
        <v>891</v>
      </c>
    </row>
    <row r="204" spans="1:11" x14ac:dyDescent="0.35">
      <c r="A204" t="str">
        <f t="shared" si="3"/>
        <v>Головин ГеоргийМ10</v>
      </c>
      <c r="B204" s="3">
        <v>8</v>
      </c>
      <c r="C204" t="s">
        <v>218</v>
      </c>
      <c r="D204" t="s">
        <v>12</v>
      </c>
      <c r="E204">
        <v>18</v>
      </c>
      <c r="F204" t="s">
        <v>34</v>
      </c>
      <c r="G204">
        <v>2013</v>
      </c>
      <c r="H204" s="4">
        <v>2.3368055555555555E-2</v>
      </c>
      <c r="I204">
        <v>8</v>
      </c>
      <c r="J204">
        <v>131</v>
      </c>
      <c r="K204" t="s">
        <v>891</v>
      </c>
    </row>
    <row r="205" spans="1:11" x14ac:dyDescent="0.35">
      <c r="A205" t="str">
        <f t="shared" si="3"/>
        <v>Шаршов АлександрМ10</v>
      </c>
      <c r="B205" s="3">
        <v>9</v>
      </c>
      <c r="C205" t="s">
        <v>219</v>
      </c>
      <c r="D205" t="s">
        <v>12</v>
      </c>
      <c r="E205">
        <v>18</v>
      </c>
      <c r="F205" t="s">
        <v>27</v>
      </c>
      <c r="G205">
        <v>2013</v>
      </c>
      <c r="H205" s="4">
        <v>2.4826388888888887E-2</v>
      </c>
      <c r="I205">
        <v>9</v>
      </c>
      <c r="J205">
        <v>120.4</v>
      </c>
      <c r="K205" t="s">
        <v>891</v>
      </c>
    </row>
    <row r="206" spans="1:11" x14ac:dyDescent="0.35">
      <c r="A206" t="str">
        <f t="shared" si="3"/>
        <v>Алябьев ДмитрийМ10</v>
      </c>
      <c r="B206" s="3">
        <v>10</v>
      </c>
      <c r="C206" t="s">
        <v>220</v>
      </c>
      <c r="D206" t="s">
        <v>12</v>
      </c>
      <c r="E206">
        <v>18</v>
      </c>
      <c r="F206" t="s">
        <v>27</v>
      </c>
      <c r="G206">
        <v>2014</v>
      </c>
      <c r="H206" s="4">
        <v>2.5231481481481483E-2</v>
      </c>
      <c r="I206">
        <v>10</v>
      </c>
      <c r="J206">
        <v>117.5</v>
      </c>
      <c r="K206" t="s">
        <v>891</v>
      </c>
    </row>
    <row r="207" spans="1:11" x14ac:dyDescent="0.35">
      <c r="A207" t="str">
        <f t="shared" si="3"/>
        <v>Рябов ДмитрийМ10</v>
      </c>
      <c r="B207" s="3">
        <v>11</v>
      </c>
      <c r="C207" t="s">
        <v>221</v>
      </c>
      <c r="D207" t="s">
        <v>12</v>
      </c>
      <c r="E207">
        <v>18</v>
      </c>
      <c r="F207" t="s">
        <v>27</v>
      </c>
      <c r="G207">
        <v>2013</v>
      </c>
      <c r="H207" s="4">
        <v>2.6539351851851852E-2</v>
      </c>
      <c r="I207">
        <v>11</v>
      </c>
      <c r="J207">
        <v>108</v>
      </c>
      <c r="K207" t="s">
        <v>891</v>
      </c>
    </row>
    <row r="208" spans="1:11" x14ac:dyDescent="0.35">
      <c r="A208" t="str">
        <f t="shared" si="3"/>
        <v>Рудько АлексейМ10</v>
      </c>
      <c r="B208" s="3">
        <v>12</v>
      </c>
      <c r="C208" t="s">
        <v>222</v>
      </c>
      <c r="D208" t="s">
        <v>12</v>
      </c>
      <c r="E208">
        <v>18</v>
      </c>
      <c r="F208" t="s">
        <v>45</v>
      </c>
      <c r="G208">
        <v>2013</v>
      </c>
      <c r="H208" s="4">
        <v>2.6736111111111113E-2</v>
      </c>
      <c r="I208">
        <v>12</v>
      </c>
      <c r="J208">
        <v>106.6</v>
      </c>
      <c r="K208" t="s">
        <v>891</v>
      </c>
    </row>
    <row r="209" spans="1:11" x14ac:dyDescent="0.35">
      <c r="A209" t="str">
        <f t="shared" si="3"/>
        <v>Корсаков ТимурМ10</v>
      </c>
      <c r="B209" s="3">
        <v>13</v>
      </c>
      <c r="C209" t="s">
        <v>223</v>
      </c>
      <c r="D209" t="s">
        <v>12</v>
      </c>
      <c r="E209">
        <v>18</v>
      </c>
      <c r="F209" t="s">
        <v>45</v>
      </c>
      <c r="G209">
        <v>2013</v>
      </c>
      <c r="H209" s="4">
        <v>2.8194444444444442E-2</v>
      </c>
      <c r="I209">
        <v>13</v>
      </c>
      <c r="J209">
        <v>96</v>
      </c>
      <c r="K209" t="s">
        <v>891</v>
      </c>
    </row>
    <row r="210" spans="1:11" x14ac:dyDescent="0.35">
      <c r="A210" t="str">
        <f t="shared" si="3"/>
        <v>Першин РоманМ10</v>
      </c>
      <c r="B210" s="3">
        <v>14</v>
      </c>
      <c r="C210" t="s">
        <v>224</v>
      </c>
      <c r="D210" t="s">
        <v>12</v>
      </c>
      <c r="E210">
        <v>18</v>
      </c>
      <c r="F210" t="s">
        <v>25</v>
      </c>
      <c r="G210">
        <v>2013</v>
      </c>
      <c r="H210" s="4">
        <v>3.1412037037037037E-2</v>
      </c>
      <c r="I210">
        <v>14</v>
      </c>
      <c r="J210">
        <v>72.7</v>
      </c>
      <c r="K210" t="s">
        <v>891</v>
      </c>
    </row>
    <row r="211" spans="1:11" x14ac:dyDescent="0.35">
      <c r="A211" t="str">
        <f t="shared" si="3"/>
        <v>Осадчий ЕвгенийМ10</v>
      </c>
      <c r="B211" s="3">
        <v>15</v>
      </c>
      <c r="C211" t="s">
        <v>225</v>
      </c>
      <c r="D211" t="s">
        <v>12</v>
      </c>
      <c r="E211">
        <v>18</v>
      </c>
      <c r="F211" t="s">
        <v>45</v>
      </c>
      <c r="G211">
        <v>2013</v>
      </c>
      <c r="H211" s="4">
        <v>3.1493055555555559E-2</v>
      </c>
      <c r="I211">
        <v>15</v>
      </c>
      <c r="J211">
        <v>72.2</v>
      </c>
      <c r="K211" t="s">
        <v>891</v>
      </c>
    </row>
    <row r="212" spans="1:11" x14ac:dyDescent="0.35">
      <c r="A212" t="str">
        <f t="shared" si="3"/>
        <v>Косарев ДмитрийМ10</v>
      </c>
      <c r="B212" s="3">
        <v>16</v>
      </c>
      <c r="C212" t="s">
        <v>226</v>
      </c>
      <c r="D212" t="s">
        <v>12</v>
      </c>
      <c r="E212">
        <v>18</v>
      </c>
      <c r="F212" t="s">
        <v>53</v>
      </c>
      <c r="G212">
        <v>2013</v>
      </c>
      <c r="H212" s="4">
        <v>3.2384259259259258E-2</v>
      </c>
      <c r="I212">
        <v>16</v>
      </c>
      <c r="J212">
        <v>65.7</v>
      </c>
      <c r="K212" t="s">
        <v>891</v>
      </c>
    </row>
    <row r="213" spans="1:11" x14ac:dyDescent="0.35">
      <c r="A213" t="str">
        <f t="shared" si="3"/>
        <v>Дудкин ВладимирМ10</v>
      </c>
      <c r="B213" s="3">
        <v>17</v>
      </c>
      <c r="C213" t="s">
        <v>227</v>
      </c>
      <c r="D213" t="s">
        <v>12</v>
      </c>
      <c r="E213">
        <v>18</v>
      </c>
      <c r="F213" t="s">
        <v>45</v>
      </c>
      <c r="G213">
        <v>2013</v>
      </c>
      <c r="H213" s="4">
        <v>3.290509259259259E-2</v>
      </c>
      <c r="I213">
        <v>17</v>
      </c>
      <c r="J213">
        <v>61.9</v>
      </c>
      <c r="K213" t="s">
        <v>891</v>
      </c>
    </row>
    <row r="214" spans="1:11" x14ac:dyDescent="0.35">
      <c r="A214" t="str">
        <f t="shared" si="3"/>
        <v>Пронин АлексейМ10</v>
      </c>
      <c r="B214" s="3">
        <v>18</v>
      </c>
      <c r="C214" t="s">
        <v>228</v>
      </c>
      <c r="D214" t="s">
        <v>12</v>
      </c>
      <c r="E214">
        <v>18</v>
      </c>
      <c r="F214" t="s">
        <v>15</v>
      </c>
      <c r="G214">
        <v>2013</v>
      </c>
      <c r="H214" s="4">
        <v>3.3263888888888891E-2</v>
      </c>
      <c r="I214">
        <v>18</v>
      </c>
      <c r="J214">
        <v>59.3</v>
      </c>
      <c r="K214" t="s">
        <v>891</v>
      </c>
    </row>
    <row r="215" spans="1:11" x14ac:dyDescent="0.35">
      <c r="A215" t="str">
        <f t="shared" si="3"/>
        <v>Мельников ГеоргийМ10</v>
      </c>
      <c r="B215" s="3">
        <v>19</v>
      </c>
      <c r="C215" t="s">
        <v>229</v>
      </c>
      <c r="D215" t="s">
        <v>12</v>
      </c>
      <c r="E215">
        <v>18</v>
      </c>
      <c r="F215" t="s">
        <v>22</v>
      </c>
      <c r="G215">
        <v>2014</v>
      </c>
      <c r="H215" s="4">
        <v>4.5891203703703705E-2</v>
      </c>
      <c r="I215">
        <v>19</v>
      </c>
      <c r="J215">
        <v>1</v>
      </c>
      <c r="K215" t="s">
        <v>891</v>
      </c>
    </row>
    <row r="216" spans="1:11" x14ac:dyDescent="0.35">
      <c r="A216" t="str">
        <f t="shared" si="3"/>
        <v>Попов ДмитрийМ10</v>
      </c>
      <c r="B216" s="3">
        <v>20</v>
      </c>
      <c r="C216" t="s">
        <v>230</v>
      </c>
      <c r="D216" t="s">
        <v>12</v>
      </c>
      <c r="E216">
        <v>18</v>
      </c>
      <c r="F216" t="s">
        <v>27</v>
      </c>
      <c r="G216">
        <v>2013</v>
      </c>
      <c r="H216" t="s">
        <v>28</v>
      </c>
      <c r="J216">
        <v>0</v>
      </c>
      <c r="K216" t="s">
        <v>891</v>
      </c>
    </row>
    <row r="217" spans="1:11" x14ac:dyDescent="0.35">
      <c r="A217" t="str">
        <f t="shared" si="3"/>
        <v>Гуньков СтаниславМ10</v>
      </c>
      <c r="B217" s="3">
        <v>21</v>
      </c>
      <c r="C217" t="s">
        <v>231</v>
      </c>
      <c r="D217" t="s">
        <v>12</v>
      </c>
      <c r="E217">
        <v>18</v>
      </c>
      <c r="F217" t="s">
        <v>45</v>
      </c>
      <c r="G217">
        <v>2013</v>
      </c>
      <c r="H217" t="s">
        <v>28</v>
      </c>
      <c r="J217">
        <v>0</v>
      </c>
      <c r="K217" t="s">
        <v>891</v>
      </c>
    </row>
    <row r="218" spans="1:11" x14ac:dyDescent="0.35">
      <c r="A218" t="str">
        <f t="shared" si="3"/>
        <v>Шамшурин ИльяМ10</v>
      </c>
      <c r="B218" s="3">
        <v>22</v>
      </c>
      <c r="C218" t="s">
        <v>232</v>
      </c>
      <c r="D218" t="s">
        <v>12</v>
      </c>
      <c r="E218">
        <v>18</v>
      </c>
      <c r="F218" t="s">
        <v>15</v>
      </c>
      <c r="G218">
        <v>2014</v>
      </c>
      <c r="H218" t="s">
        <v>28</v>
      </c>
      <c r="J218">
        <v>0</v>
      </c>
      <c r="K218" t="s">
        <v>891</v>
      </c>
    </row>
    <row r="219" spans="1:11" x14ac:dyDescent="0.35">
      <c r="A219" t="str">
        <f t="shared" si="3"/>
        <v>Ткаченко ФедорМ10</v>
      </c>
      <c r="B219" s="3">
        <v>23</v>
      </c>
      <c r="C219" t="s">
        <v>233</v>
      </c>
      <c r="D219" t="s">
        <v>12</v>
      </c>
      <c r="E219">
        <v>18</v>
      </c>
      <c r="F219" t="s">
        <v>20</v>
      </c>
      <c r="G219">
        <v>2013</v>
      </c>
      <c r="H219" t="s">
        <v>28</v>
      </c>
      <c r="J219">
        <v>0</v>
      </c>
      <c r="K219" t="s">
        <v>891</v>
      </c>
    </row>
    <row r="220" spans="1:11" x14ac:dyDescent="0.35">
      <c r="A220" t="str">
        <f t="shared" si="3"/>
        <v>Иванников КириллМ10</v>
      </c>
      <c r="B220" s="3">
        <v>24</v>
      </c>
      <c r="C220" t="s">
        <v>234</v>
      </c>
      <c r="D220" t="s">
        <v>12</v>
      </c>
      <c r="E220">
        <v>18</v>
      </c>
      <c r="F220" t="s">
        <v>25</v>
      </c>
      <c r="G220">
        <v>2013</v>
      </c>
      <c r="H220" t="s">
        <v>28</v>
      </c>
      <c r="J220">
        <v>0</v>
      </c>
      <c r="K220" t="s">
        <v>891</v>
      </c>
    </row>
    <row r="221" spans="1:11" x14ac:dyDescent="0.35">
      <c r="A221" t="str">
        <f t="shared" si="3"/>
        <v/>
      </c>
    </row>
    <row r="222" spans="1:11" ht="15.5" x14ac:dyDescent="0.35">
      <c r="A222" t="str">
        <f t="shared" si="3"/>
        <v>10 КП, 1,6 км</v>
      </c>
      <c r="B222" s="1" t="s">
        <v>235</v>
      </c>
      <c r="C222" t="s">
        <v>236</v>
      </c>
    </row>
    <row r="223" spans="1:11" x14ac:dyDescent="0.35">
      <c r="A223" t="str">
        <f t="shared" si="3"/>
        <v/>
      </c>
    </row>
    <row r="224" spans="1:11" x14ac:dyDescent="0.35">
      <c r="A224" t="str">
        <f t="shared" si="3"/>
        <v>Фамилия, имя</v>
      </c>
      <c r="B224" s="2" t="s">
        <v>2</v>
      </c>
      <c r="C224" t="s">
        <v>3</v>
      </c>
      <c r="D224" t="s">
        <v>4</v>
      </c>
      <c r="E224" t="s">
        <v>5</v>
      </c>
      <c r="F224" t="s">
        <v>6</v>
      </c>
      <c r="G224" t="s">
        <v>7</v>
      </c>
      <c r="H224" t="s">
        <v>8</v>
      </c>
      <c r="I224" t="s">
        <v>9</v>
      </c>
      <c r="J224" t="s">
        <v>10</v>
      </c>
    </row>
    <row r="225" spans="1:11" x14ac:dyDescent="0.35">
      <c r="A225" t="str">
        <f t="shared" si="3"/>
        <v>Хованский ВасилийМ12</v>
      </c>
      <c r="B225" s="3">
        <v>1</v>
      </c>
      <c r="C225" t="s">
        <v>237</v>
      </c>
      <c r="D225" t="s">
        <v>12</v>
      </c>
      <c r="E225">
        <v>18</v>
      </c>
      <c r="F225" t="s">
        <v>34</v>
      </c>
      <c r="G225">
        <v>2012</v>
      </c>
      <c r="H225" s="4">
        <v>8.8773148148148153E-3</v>
      </c>
      <c r="I225">
        <v>1</v>
      </c>
      <c r="J225">
        <v>200</v>
      </c>
      <c r="K225" t="s">
        <v>892</v>
      </c>
    </row>
    <row r="226" spans="1:11" x14ac:dyDescent="0.35">
      <c r="A226" t="str">
        <f t="shared" si="3"/>
        <v>Панков ДанилМ12</v>
      </c>
      <c r="B226" s="3">
        <v>2</v>
      </c>
      <c r="C226" t="s">
        <v>238</v>
      </c>
      <c r="D226" t="s">
        <v>12</v>
      </c>
      <c r="E226">
        <v>18</v>
      </c>
      <c r="F226" t="s">
        <v>40</v>
      </c>
      <c r="G226">
        <v>2012</v>
      </c>
      <c r="H226" s="4">
        <v>1.0613425925925927E-2</v>
      </c>
      <c r="I226">
        <v>2</v>
      </c>
      <c r="J226">
        <v>180.5</v>
      </c>
      <c r="K226" t="s">
        <v>892</v>
      </c>
    </row>
    <row r="227" spans="1:11" x14ac:dyDescent="0.35">
      <c r="A227" t="str">
        <f t="shared" si="3"/>
        <v>Панин АртёмМ12</v>
      </c>
      <c r="B227" s="3">
        <v>3</v>
      </c>
      <c r="C227" t="s">
        <v>239</v>
      </c>
      <c r="D227" t="s">
        <v>12</v>
      </c>
      <c r="E227">
        <v>18</v>
      </c>
      <c r="F227" t="s">
        <v>22</v>
      </c>
      <c r="G227">
        <v>2011</v>
      </c>
      <c r="H227" s="4">
        <v>1.1562499999999998E-2</v>
      </c>
      <c r="I227">
        <v>3</v>
      </c>
      <c r="J227">
        <v>169.8</v>
      </c>
      <c r="K227" t="s">
        <v>892</v>
      </c>
    </row>
    <row r="228" spans="1:11" x14ac:dyDescent="0.35">
      <c r="A228" t="str">
        <f t="shared" si="3"/>
        <v>Шумко МихаилМ12</v>
      </c>
      <c r="B228" s="3">
        <v>4</v>
      </c>
      <c r="C228" t="s">
        <v>240</v>
      </c>
      <c r="D228" t="s">
        <v>12</v>
      </c>
      <c r="E228">
        <v>18</v>
      </c>
      <c r="F228" t="s">
        <v>40</v>
      </c>
      <c r="G228">
        <v>2012</v>
      </c>
      <c r="H228" s="4">
        <v>1.1712962962962965E-2</v>
      </c>
      <c r="I228">
        <v>4</v>
      </c>
      <c r="J228">
        <v>168.1</v>
      </c>
      <c r="K228" t="s">
        <v>892</v>
      </c>
    </row>
    <row r="229" spans="1:11" x14ac:dyDescent="0.35">
      <c r="A229" t="str">
        <f t="shared" si="3"/>
        <v>Инютин СтаниславМ12</v>
      </c>
      <c r="B229" s="3">
        <v>5</v>
      </c>
      <c r="C229" t="s">
        <v>241</v>
      </c>
      <c r="D229" t="s">
        <v>12</v>
      </c>
      <c r="E229">
        <v>18</v>
      </c>
      <c r="F229" t="s">
        <v>34</v>
      </c>
      <c r="G229">
        <v>2011</v>
      </c>
      <c r="H229" s="4">
        <v>1.1863425925925925E-2</v>
      </c>
      <c r="I229">
        <v>5</v>
      </c>
      <c r="J229">
        <v>166.4</v>
      </c>
      <c r="K229" t="s">
        <v>892</v>
      </c>
    </row>
    <row r="230" spans="1:11" x14ac:dyDescent="0.35">
      <c r="A230" t="str">
        <f t="shared" si="3"/>
        <v>Кривцов МаксимМ12</v>
      </c>
      <c r="B230" s="3">
        <v>6</v>
      </c>
      <c r="C230" t="s">
        <v>242</v>
      </c>
      <c r="D230" t="s">
        <v>12</v>
      </c>
      <c r="E230">
        <v>18</v>
      </c>
      <c r="F230" t="s">
        <v>53</v>
      </c>
      <c r="G230">
        <v>2012</v>
      </c>
      <c r="H230" s="4">
        <v>1.1956018518518517E-2</v>
      </c>
      <c r="I230">
        <v>6</v>
      </c>
      <c r="J230">
        <v>165.4</v>
      </c>
      <c r="K230" t="s">
        <v>892</v>
      </c>
    </row>
    <row r="231" spans="1:11" x14ac:dyDescent="0.35">
      <c r="A231" t="str">
        <f t="shared" si="3"/>
        <v>Пономарев РоманМ12</v>
      </c>
      <c r="B231" s="3">
        <v>7</v>
      </c>
      <c r="C231" t="s">
        <v>243</v>
      </c>
      <c r="D231" t="s">
        <v>12</v>
      </c>
      <c r="E231">
        <v>18</v>
      </c>
      <c r="F231" t="s">
        <v>45</v>
      </c>
      <c r="G231">
        <v>2011</v>
      </c>
      <c r="H231" s="4">
        <v>1.2372685185185186E-2</v>
      </c>
      <c r="I231">
        <v>7</v>
      </c>
      <c r="J231">
        <v>160.69999999999999</v>
      </c>
      <c r="K231" t="s">
        <v>892</v>
      </c>
    </row>
    <row r="232" spans="1:11" x14ac:dyDescent="0.35">
      <c r="A232" t="str">
        <f t="shared" si="3"/>
        <v>Труш ЛевМ12</v>
      </c>
      <c r="B232" s="3">
        <v>8</v>
      </c>
      <c r="C232" t="s">
        <v>244</v>
      </c>
      <c r="D232" t="s">
        <v>12</v>
      </c>
      <c r="E232">
        <v>18</v>
      </c>
      <c r="F232" t="s">
        <v>34</v>
      </c>
      <c r="G232">
        <v>2011</v>
      </c>
      <c r="H232" s="4">
        <v>1.252314814814815E-2</v>
      </c>
      <c r="I232">
        <v>8</v>
      </c>
      <c r="J232">
        <v>159</v>
      </c>
      <c r="K232" t="s">
        <v>892</v>
      </c>
    </row>
    <row r="233" spans="1:11" x14ac:dyDescent="0.35">
      <c r="A233" t="str">
        <f t="shared" si="3"/>
        <v>Савченко ИванМ12</v>
      </c>
      <c r="B233" s="3">
        <v>9</v>
      </c>
      <c r="C233" t="s">
        <v>245</v>
      </c>
      <c r="D233" t="s">
        <v>12</v>
      </c>
      <c r="E233">
        <v>18</v>
      </c>
      <c r="F233" t="s">
        <v>22</v>
      </c>
      <c r="G233">
        <v>2011</v>
      </c>
      <c r="H233" s="4">
        <v>1.2766203703703703E-2</v>
      </c>
      <c r="I233">
        <v>9</v>
      </c>
      <c r="J233">
        <v>156.19999999999999</v>
      </c>
      <c r="K233" t="s">
        <v>892</v>
      </c>
    </row>
    <row r="234" spans="1:11" x14ac:dyDescent="0.35">
      <c r="A234" t="str">
        <f t="shared" si="3"/>
        <v>Тихонов ВалерийМ12</v>
      </c>
      <c r="B234" s="3">
        <v>10</v>
      </c>
      <c r="C234" t="s">
        <v>246</v>
      </c>
      <c r="D234" t="s">
        <v>12</v>
      </c>
      <c r="E234">
        <v>18</v>
      </c>
      <c r="F234" t="s">
        <v>40</v>
      </c>
      <c r="G234">
        <v>2011</v>
      </c>
      <c r="H234" s="4">
        <v>1.3078703703703703E-2</v>
      </c>
      <c r="I234">
        <v>10</v>
      </c>
      <c r="J234">
        <v>152.69999999999999</v>
      </c>
      <c r="K234" t="s">
        <v>892</v>
      </c>
    </row>
    <row r="235" spans="1:11" x14ac:dyDescent="0.35">
      <c r="A235" t="str">
        <f t="shared" si="3"/>
        <v>Савельев ВладимирМ12</v>
      </c>
      <c r="B235" s="3">
        <v>11</v>
      </c>
      <c r="C235" t="s">
        <v>247</v>
      </c>
      <c r="D235" t="s">
        <v>12</v>
      </c>
      <c r="E235">
        <v>18</v>
      </c>
      <c r="F235" t="s">
        <v>17</v>
      </c>
      <c r="G235">
        <v>2011</v>
      </c>
      <c r="H235" s="4">
        <v>1.3252314814814814E-2</v>
      </c>
      <c r="I235">
        <v>11</v>
      </c>
      <c r="J235">
        <v>150.80000000000001</v>
      </c>
      <c r="K235" t="s">
        <v>892</v>
      </c>
    </row>
    <row r="236" spans="1:11" x14ac:dyDescent="0.35">
      <c r="A236" t="str">
        <f t="shared" si="3"/>
        <v>Аксенов АлександрМ12</v>
      </c>
      <c r="B236" s="3">
        <v>12</v>
      </c>
      <c r="C236" t="s">
        <v>248</v>
      </c>
      <c r="D236" t="s">
        <v>12</v>
      </c>
      <c r="E236">
        <v>18</v>
      </c>
      <c r="F236" t="s">
        <v>96</v>
      </c>
      <c r="G236">
        <v>2012</v>
      </c>
      <c r="H236" s="4">
        <v>1.3333333333333334E-2</v>
      </c>
      <c r="I236">
        <v>12</v>
      </c>
      <c r="J236">
        <v>149.9</v>
      </c>
      <c r="K236" t="s">
        <v>892</v>
      </c>
    </row>
    <row r="237" spans="1:11" x14ac:dyDescent="0.35">
      <c r="A237" t="str">
        <f t="shared" si="3"/>
        <v>Яньшин АртёмМ12</v>
      </c>
      <c r="B237" s="3">
        <v>13</v>
      </c>
      <c r="C237" t="s">
        <v>249</v>
      </c>
      <c r="D237" t="s">
        <v>12</v>
      </c>
      <c r="E237">
        <v>18</v>
      </c>
      <c r="F237" t="s">
        <v>49</v>
      </c>
      <c r="G237">
        <v>2011</v>
      </c>
      <c r="H237" s="4">
        <v>1.4143518518518519E-2</v>
      </c>
      <c r="I237">
        <v>13</v>
      </c>
      <c r="J237">
        <v>140.69999999999999</v>
      </c>
      <c r="K237" t="s">
        <v>892</v>
      </c>
    </row>
    <row r="238" spans="1:11" x14ac:dyDescent="0.35">
      <c r="A238" t="str">
        <f t="shared" si="3"/>
        <v>Данилин АлексейМ12</v>
      </c>
      <c r="B238" s="3">
        <v>14</v>
      </c>
      <c r="C238" t="s">
        <v>250</v>
      </c>
      <c r="D238" t="s">
        <v>12</v>
      </c>
      <c r="E238">
        <v>18</v>
      </c>
      <c r="F238" t="s">
        <v>15</v>
      </c>
      <c r="G238">
        <v>2011</v>
      </c>
      <c r="H238" s="4">
        <v>1.4189814814814815E-2</v>
      </c>
      <c r="I238">
        <v>14</v>
      </c>
      <c r="J238">
        <v>140.19999999999999</v>
      </c>
      <c r="K238" t="s">
        <v>892</v>
      </c>
    </row>
    <row r="239" spans="1:11" x14ac:dyDescent="0.35">
      <c r="A239" t="str">
        <f t="shared" si="3"/>
        <v>Валявко ИванМ12</v>
      </c>
      <c r="B239" s="3">
        <v>15</v>
      </c>
      <c r="C239" t="s">
        <v>251</v>
      </c>
      <c r="D239" t="s">
        <v>12</v>
      </c>
      <c r="E239">
        <v>18</v>
      </c>
      <c r="F239" t="s">
        <v>22</v>
      </c>
      <c r="G239">
        <v>2012</v>
      </c>
      <c r="H239" s="4">
        <v>1.4606481481481482E-2</v>
      </c>
      <c r="I239">
        <v>15</v>
      </c>
      <c r="J239">
        <v>135.5</v>
      </c>
      <c r="K239" t="s">
        <v>892</v>
      </c>
    </row>
    <row r="240" spans="1:11" x14ac:dyDescent="0.35">
      <c r="A240" t="str">
        <f t="shared" si="3"/>
        <v>Спицын ЯрославМ12</v>
      </c>
      <c r="B240" s="3">
        <v>16</v>
      </c>
      <c r="C240" t="s">
        <v>252</v>
      </c>
      <c r="D240" t="s">
        <v>12</v>
      </c>
      <c r="E240">
        <v>18</v>
      </c>
      <c r="F240" t="s">
        <v>96</v>
      </c>
      <c r="G240">
        <v>2011</v>
      </c>
      <c r="H240" s="4">
        <v>1.4837962962962963E-2</v>
      </c>
      <c r="I240">
        <v>16</v>
      </c>
      <c r="J240">
        <v>132.9</v>
      </c>
      <c r="K240" t="s">
        <v>892</v>
      </c>
    </row>
    <row r="241" spans="1:11" x14ac:dyDescent="0.35">
      <c r="A241" t="str">
        <f t="shared" si="3"/>
        <v>Столповский МаксимМ12</v>
      </c>
      <c r="B241" s="3">
        <v>17</v>
      </c>
      <c r="C241" t="s">
        <v>253</v>
      </c>
      <c r="D241" t="s">
        <v>12</v>
      </c>
      <c r="E241">
        <v>18</v>
      </c>
      <c r="F241" t="s">
        <v>34</v>
      </c>
      <c r="G241">
        <v>2011</v>
      </c>
      <c r="H241" s="4">
        <v>1.4918981481481483E-2</v>
      </c>
      <c r="I241">
        <v>17</v>
      </c>
      <c r="J241">
        <v>132</v>
      </c>
      <c r="K241" t="s">
        <v>892</v>
      </c>
    </row>
    <row r="242" spans="1:11" x14ac:dyDescent="0.35">
      <c r="A242" t="str">
        <f t="shared" si="3"/>
        <v>Парахин ВладимирМ12</v>
      </c>
      <c r="B242" s="3">
        <v>18</v>
      </c>
      <c r="C242" t="s">
        <v>254</v>
      </c>
      <c r="D242" t="s">
        <v>12</v>
      </c>
      <c r="E242">
        <v>18</v>
      </c>
      <c r="F242" t="s">
        <v>15</v>
      </c>
      <c r="G242">
        <v>2011</v>
      </c>
      <c r="H242" s="4">
        <v>1.5277777777777777E-2</v>
      </c>
      <c r="I242">
        <v>18</v>
      </c>
      <c r="J242">
        <v>128</v>
      </c>
      <c r="K242" t="s">
        <v>892</v>
      </c>
    </row>
    <row r="243" spans="1:11" x14ac:dyDescent="0.35">
      <c r="A243" t="str">
        <f t="shared" si="3"/>
        <v>Чуйков МаксимМ12</v>
      </c>
      <c r="B243" s="3">
        <v>19</v>
      </c>
      <c r="C243" t="s">
        <v>255</v>
      </c>
      <c r="D243" t="s">
        <v>12</v>
      </c>
      <c r="E243">
        <v>18</v>
      </c>
      <c r="F243" t="s">
        <v>45</v>
      </c>
      <c r="G243">
        <v>2011</v>
      </c>
      <c r="H243" s="4">
        <v>1.5324074074074073E-2</v>
      </c>
      <c r="I243">
        <v>19</v>
      </c>
      <c r="J243">
        <v>127.4</v>
      </c>
      <c r="K243" t="s">
        <v>892</v>
      </c>
    </row>
    <row r="244" spans="1:11" x14ac:dyDescent="0.35">
      <c r="A244" t="str">
        <f t="shared" si="3"/>
        <v>Мариупольский ТимурМ12</v>
      </c>
      <c r="B244" s="3">
        <v>20</v>
      </c>
      <c r="C244" t="s">
        <v>256</v>
      </c>
      <c r="D244" t="s">
        <v>12</v>
      </c>
      <c r="E244">
        <v>18</v>
      </c>
      <c r="F244" t="s">
        <v>45</v>
      </c>
      <c r="G244">
        <v>2012</v>
      </c>
      <c r="H244" s="4">
        <v>1.5370370370370369E-2</v>
      </c>
      <c r="I244">
        <v>20</v>
      </c>
      <c r="J244">
        <v>126.9</v>
      </c>
      <c r="K244" t="s">
        <v>892</v>
      </c>
    </row>
    <row r="245" spans="1:11" x14ac:dyDescent="0.35">
      <c r="A245" t="str">
        <f t="shared" si="3"/>
        <v>Мещеряков МаксимМ12</v>
      </c>
      <c r="B245" s="3">
        <v>21</v>
      </c>
      <c r="C245" t="s">
        <v>257</v>
      </c>
      <c r="D245" t="s">
        <v>12</v>
      </c>
      <c r="E245">
        <v>18</v>
      </c>
      <c r="F245" t="s">
        <v>85</v>
      </c>
      <c r="G245">
        <v>2011</v>
      </c>
      <c r="H245" s="4">
        <v>1.6296296296296295E-2</v>
      </c>
      <c r="I245">
        <v>21</v>
      </c>
      <c r="J245">
        <v>116.5</v>
      </c>
      <c r="K245" t="s">
        <v>892</v>
      </c>
    </row>
    <row r="246" spans="1:11" x14ac:dyDescent="0.35">
      <c r="A246" t="str">
        <f t="shared" si="3"/>
        <v>Пошвин КириллМ12</v>
      </c>
      <c r="B246" s="3">
        <v>22</v>
      </c>
      <c r="C246" t="s">
        <v>258</v>
      </c>
      <c r="D246" t="s">
        <v>12</v>
      </c>
      <c r="E246">
        <v>18</v>
      </c>
      <c r="F246" t="s">
        <v>64</v>
      </c>
      <c r="G246">
        <v>2012</v>
      </c>
      <c r="H246" s="4">
        <v>1.6435185185185188E-2</v>
      </c>
      <c r="I246">
        <v>22</v>
      </c>
      <c r="J246">
        <v>114.9</v>
      </c>
      <c r="K246" t="s">
        <v>892</v>
      </c>
    </row>
    <row r="247" spans="1:11" x14ac:dyDescent="0.35">
      <c r="A247" t="str">
        <f t="shared" si="3"/>
        <v>Дудкин ОлегМ12</v>
      </c>
      <c r="B247" s="3">
        <v>23</v>
      </c>
      <c r="C247" t="s">
        <v>259</v>
      </c>
      <c r="D247" t="s">
        <v>12</v>
      </c>
      <c r="E247">
        <v>18</v>
      </c>
      <c r="F247" t="s">
        <v>45</v>
      </c>
      <c r="G247">
        <v>2012</v>
      </c>
      <c r="H247" s="4">
        <v>1.6828703703703703E-2</v>
      </c>
      <c r="I247">
        <v>23</v>
      </c>
      <c r="J247">
        <v>110.5</v>
      </c>
      <c r="K247" t="s">
        <v>892</v>
      </c>
    </row>
    <row r="248" spans="1:11" x14ac:dyDescent="0.35">
      <c r="A248" t="str">
        <f t="shared" si="3"/>
        <v>Котов АнтонМ12</v>
      </c>
      <c r="B248" s="3">
        <v>24</v>
      </c>
      <c r="C248" t="s">
        <v>260</v>
      </c>
      <c r="D248" t="s">
        <v>12</v>
      </c>
      <c r="E248">
        <v>18</v>
      </c>
      <c r="F248" t="s">
        <v>45</v>
      </c>
      <c r="G248">
        <v>2012</v>
      </c>
      <c r="H248" s="4">
        <v>1.7187499999999998E-2</v>
      </c>
      <c r="I248">
        <v>24</v>
      </c>
      <c r="J248">
        <v>106.4</v>
      </c>
      <c r="K248" t="s">
        <v>892</v>
      </c>
    </row>
    <row r="249" spans="1:11" x14ac:dyDescent="0.35">
      <c r="A249" t="str">
        <f t="shared" si="3"/>
        <v>Фомин ТимофейМ12</v>
      </c>
      <c r="B249" s="3">
        <v>25</v>
      </c>
      <c r="C249" t="s">
        <v>261</v>
      </c>
      <c r="D249" t="s">
        <v>12</v>
      </c>
      <c r="E249">
        <v>18</v>
      </c>
      <c r="F249" t="s">
        <v>45</v>
      </c>
      <c r="G249">
        <v>2012</v>
      </c>
      <c r="H249" s="4">
        <v>1.7800925925925925E-2</v>
      </c>
      <c r="I249">
        <v>25</v>
      </c>
      <c r="J249">
        <v>99.5</v>
      </c>
      <c r="K249" t="s">
        <v>892</v>
      </c>
    </row>
    <row r="250" spans="1:11" x14ac:dyDescent="0.35">
      <c r="A250" t="str">
        <f t="shared" si="3"/>
        <v>Чикунов МихаилМ12</v>
      </c>
      <c r="B250" s="3">
        <v>26</v>
      </c>
      <c r="C250" t="s">
        <v>262</v>
      </c>
      <c r="D250" t="s">
        <v>12</v>
      </c>
      <c r="E250">
        <v>18</v>
      </c>
      <c r="F250" t="s">
        <v>20</v>
      </c>
      <c r="G250">
        <v>2012</v>
      </c>
      <c r="H250" s="4">
        <v>1.8067129629629631E-2</v>
      </c>
      <c r="I250">
        <v>26</v>
      </c>
      <c r="J250">
        <v>96.5</v>
      </c>
      <c r="K250" t="s">
        <v>892</v>
      </c>
    </row>
    <row r="251" spans="1:11" x14ac:dyDescent="0.35">
      <c r="A251" t="str">
        <f t="shared" si="3"/>
        <v>Лебеденко МатвейМ12</v>
      </c>
      <c r="B251" s="3">
        <v>27</v>
      </c>
      <c r="C251" t="s">
        <v>263</v>
      </c>
      <c r="D251" t="s">
        <v>12</v>
      </c>
      <c r="E251">
        <v>18</v>
      </c>
      <c r="F251" t="s">
        <v>15</v>
      </c>
      <c r="G251">
        <v>2011</v>
      </c>
      <c r="H251" s="4">
        <v>1.8101851851851852E-2</v>
      </c>
      <c r="I251">
        <v>27</v>
      </c>
      <c r="J251">
        <v>96.1</v>
      </c>
      <c r="K251" t="s">
        <v>892</v>
      </c>
    </row>
    <row r="252" spans="1:11" x14ac:dyDescent="0.35">
      <c r="A252" t="str">
        <f t="shared" si="3"/>
        <v>Окладников ЯрославМ12</v>
      </c>
      <c r="B252" s="3">
        <v>28</v>
      </c>
      <c r="C252" t="s">
        <v>264</v>
      </c>
      <c r="D252" t="s">
        <v>12</v>
      </c>
      <c r="E252">
        <v>18</v>
      </c>
      <c r="F252" t="s">
        <v>49</v>
      </c>
      <c r="G252">
        <v>2012</v>
      </c>
      <c r="H252" s="4">
        <v>1.8124999999999999E-2</v>
      </c>
      <c r="I252">
        <v>28</v>
      </c>
      <c r="J252">
        <v>95.9</v>
      </c>
      <c r="K252" t="s">
        <v>892</v>
      </c>
    </row>
    <row r="253" spans="1:11" x14ac:dyDescent="0.35">
      <c r="A253" t="str">
        <f t="shared" si="3"/>
        <v>Окунев РусланМ12</v>
      </c>
      <c r="B253" s="3">
        <v>29</v>
      </c>
      <c r="C253" t="s">
        <v>265</v>
      </c>
      <c r="D253" t="s">
        <v>12</v>
      </c>
      <c r="E253">
        <v>18</v>
      </c>
      <c r="F253" t="s">
        <v>45</v>
      </c>
      <c r="G253">
        <v>2012</v>
      </c>
      <c r="H253" s="4">
        <v>1.8263888888888889E-2</v>
      </c>
      <c r="I253">
        <v>29</v>
      </c>
      <c r="J253">
        <v>94.3</v>
      </c>
      <c r="K253" t="s">
        <v>892</v>
      </c>
    </row>
    <row r="254" spans="1:11" x14ac:dyDescent="0.35">
      <c r="A254" t="str">
        <f t="shared" si="3"/>
        <v>Свиридов ЯрославМ12</v>
      </c>
      <c r="B254" s="3">
        <v>30</v>
      </c>
      <c r="C254" t="s">
        <v>266</v>
      </c>
      <c r="D254" t="s">
        <v>12</v>
      </c>
      <c r="E254">
        <v>18</v>
      </c>
      <c r="F254" t="s">
        <v>40</v>
      </c>
      <c r="G254">
        <v>2011</v>
      </c>
      <c r="H254" s="4">
        <v>1.8854166666666665E-2</v>
      </c>
      <c r="I254">
        <v>30</v>
      </c>
      <c r="J254">
        <v>87.7</v>
      </c>
      <c r="K254" t="s">
        <v>892</v>
      </c>
    </row>
    <row r="255" spans="1:11" x14ac:dyDescent="0.35">
      <c r="A255" t="str">
        <f t="shared" si="3"/>
        <v>Белопотапов АлексейМ12</v>
      </c>
      <c r="B255" s="3">
        <v>31</v>
      </c>
      <c r="C255" t="s">
        <v>267</v>
      </c>
      <c r="D255" t="s">
        <v>12</v>
      </c>
      <c r="E255">
        <v>18</v>
      </c>
      <c r="F255" t="s">
        <v>45</v>
      </c>
      <c r="G255">
        <v>2012</v>
      </c>
      <c r="H255" s="4">
        <v>1.8935185185185183E-2</v>
      </c>
      <c r="I255">
        <v>31</v>
      </c>
      <c r="J255">
        <v>86.8</v>
      </c>
      <c r="K255" t="s">
        <v>892</v>
      </c>
    </row>
    <row r="256" spans="1:11" x14ac:dyDescent="0.35">
      <c r="A256" t="str">
        <f t="shared" si="3"/>
        <v>Клёсов МаксимМ12</v>
      </c>
      <c r="B256" s="3">
        <v>32</v>
      </c>
      <c r="C256" t="s">
        <v>268</v>
      </c>
      <c r="D256" t="s">
        <v>12</v>
      </c>
      <c r="E256">
        <v>18</v>
      </c>
      <c r="F256" t="s">
        <v>85</v>
      </c>
      <c r="G256">
        <v>2012</v>
      </c>
      <c r="H256" s="4">
        <v>1.9074074074074073E-2</v>
      </c>
      <c r="I256">
        <v>32</v>
      </c>
      <c r="J256">
        <v>85.2</v>
      </c>
      <c r="K256" t="s">
        <v>892</v>
      </c>
    </row>
    <row r="257" spans="1:11" x14ac:dyDescent="0.35">
      <c r="A257" t="str">
        <f t="shared" si="3"/>
        <v>Циблиев ИванМ12</v>
      </c>
      <c r="B257" s="3">
        <v>33</v>
      </c>
      <c r="C257" t="s">
        <v>269</v>
      </c>
      <c r="D257" t="s">
        <v>12</v>
      </c>
      <c r="E257">
        <v>18</v>
      </c>
      <c r="F257" t="s">
        <v>15</v>
      </c>
      <c r="G257">
        <v>2011</v>
      </c>
      <c r="H257" s="4">
        <v>1.9178240740740742E-2</v>
      </c>
      <c r="I257">
        <v>33</v>
      </c>
      <c r="J257">
        <v>84</v>
      </c>
      <c r="K257" t="s">
        <v>892</v>
      </c>
    </row>
    <row r="258" spans="1:11" x14ac:dyDescent="0.35">
      <c r="A258" t="str">
        <f t="shared" si="3"/>
        <v>Сухоруков ИльяМ12</v>
      </c>
      <c r="B258" s="3">
        <v>34</v>
      </c>
      <c r="C258" t="s">
        <v>270</v>
      </c>
      <c r="D258" t="s">
        <v>12</v>
      </c>
      <c r="E258">
        <v>18</v>
      </c>
      <c r="F258" t="s">
        <v>13</v>
      </c>
      <c r="G258">
        <v>2011</v>
      </c>
      <c r="H258" s="4">
        <v>1.9768518518518515E-2</v>
      </c>
      <c r="I258">
        <v>34</v>
      </c>
      <c r="J258">
        <v>77.400000000000006</v>
      </c>
      <c r="K258" t="s">
        <v>892</v>
      </c>
    </row>
    <row r="259" spans="1:11" x14ac:dyDescent="0.35">
      <c r="A259" t="str">
        <f t="shared" si="3"/>
        <v>Чеботарев МихаилМ12</v>
      </c>
      <c r="B259" s="3">
        <v>35</v>
      </c>
      <c r="C259" t="s">
        <v>271</v>
      </c>
      <c r="D259" t="s">
        <v>12</v>
      </c>
      <c r="E259">
        <v>18</v>
      </c>
      <c r="F259" t="s">
        <v>51</v>
      </c>
      <c r="G259">
        <v>2011</v>
      </c>
      <c r="H259" s="4">
        <v>1.996527777777778E-2</v>
      </c>
      <c r="I259">
        <v>35</v>
      </c>
      <c r="J259">
        <v>75.099999999999994</v>
      </c>
      <c r="K259" t="s">
        <v>892</v>
      </c>
    </row>
    <row r="260" spans="1:11" x14ac:dyDescent="0.35">
      <c r="A260" t="str">
        <f t="shared" si="3"/>
        <v>Громашев СтепанМ12</v>
      </c>
      <c r="B260" s="3">
        <v>36</v>
      </c>
      <c r="C260" t="s">
        <v>272</v>
      </c>
      <c r="D260" t="s">
        <v>12</v>
      </c>
      <c r="E260">
        <v>18</v>
      </c>
      <c r="F260" t="s">
        <v>17</v>
      </c>
      <c r="G260">
        <v>2012</v>
      </c>
      <c r="H260" s="4">
        <v>2.0555555555555556E-2</v>
      </c>
      <c r="I260">
        <v>36</v>
      </c>
      <c r="J260">
        <v>68.5</v>
      </c>
      <c r="K260" t="s">
        <v>892</v>
      </c>
    </row>
    <row r="261" spans="1:11" x14ac:dyDescent="0.35">
      <c r="A261" t="str">
        <f t="shared" ref="A261:A324" si="4">C261&amp;K261</f>
        <v>Миньков ДенисМ12</v>
      </c>
      <c r="B261" s="3">
        <v>37</v>
      </c>
      <c r="C261" t="s">
        <v>273</v>
      </c>
      <c r="D261" t="s">
        <v>12</v>
      </c>
      <c r="E261">
        <v>18</v>
      </c>
      <c r="F261" t="s">
        <v>45</v>
      </c>
      <c r="G261">
        <v>2011</v>
      </c>
      <c r="H261" s="4">
        <v>2.0891203703703703E-2</v>
      </c>
      <c r="I261">
        <v>37</v>
      </c>
      <c r="J261">
        <v>64.7</v>
      </c>
      <c r="K261" t="s">
        <v>892</v>
      </c>
    </row>
    <row r="262" spans="1:11" x14ac:dyDescent="0.35">
      <c r="A262" t="str">
        <f t="shared" si="4"/>
        <v>Комаров КириллМ12</v>
      </c>
      <c r="B262" s="3">
        <v>38</v>
      </c>
      <c r="C262" t="s">
        <v>274</v>
      </c>
      <c r="D262" t="s">
        <v>12</v>
      </c>
      <c r="E262">
        <v>18</v>
      </c>
      <c r="F262" t="s">
        <v>22</v>
      </c>
      <c r="G262">
        <v>2012</v>
      </c>
      <c r="H262" s="4">
        <v>2.1574074074074075E-2</v>
      </c>
      <c r="I262">
        <v>38</v>
      </c>
      <c r="J262">
        <v>57</v>
      </c>
      <c r="K262" t="s">
        <v>892</v>
      </c>
    </row>
    <row r="263" spans="1:11" x14ac:dyDescent="0.35">
      <c r="A263" t="str">
        <f t="shared" si="4"/>
        <v>Грязов МиронМ12</v>
      </c>
      <c r="B263" s="3">
        <v>39</v>
      </c>
      <c r="C263" t="s">
        <v>275</v>
      </c>
      <c r="D263" t="s">
        <v>12</v>
      </c>
      <c r="E263">
        <v>18</v>
      </c>
      <c r="F263" t="s">
        <v>45</v>
      </c>
      <c r="G263">
        <v>2011</v>
      </c>
      <c r="H263" s="4">
        <v>2.162037037037037E-2</v>
      </c>
      <c r="I263">
        <v>39</v>
      </c>
      <c r="J263">
        <v>56.5</v>
      </c>
      <c r="K263" t="s">
        <v>892</v>
      </c>
    </row>
    <row r="264" spans="1:11" x14ac:dyDescent="0.35">
      <c r="A264" t="str">
        <f t="shared" si="4"/>
        <v>Чистяков МаксимМ12</v>
      </c>
      <c r="B264" s="3">
        <v>40</v>
      </c>
      <c r="C264" t="s">
        <v>276</v>
      </c>
      <c r="D264" t="s">
        <v>12</v>
      </c>
      <c r="E264">
        <v>18</v>
      </c>
      <c r="F264" t="s">
        <v>27</v>
      </c>
      <c r="G264">
        <v>2012</v>
      </c>
      <c r="H264" s="4">
        <v>2.1886574074074072E-2</v>
      </c>
      <c r="I264">
        <v>40</v>
      </c>
      <c r="J264">
        <v>53.5</v>
      </c>
      <c r="K264" t="s">
        <v>892</v>
      </c>
    </row>
    <row r="265" spans="1:11" x14ac:dyDescent="0.35">
      <c r="A265" t="str">
        <f t="shared" si="4"/>
        <v>Гринюк АндрейМ12</v>
      </c>
      <c r="B265" s="3">
        <v>41</v>
      </c>
      <c r="C265" t="s">
        <v>277</v>
      </c>
      <c r="D265" t="s">
        <v>12</v>
      </c>
      <c r="E265">
        <v>18</v>
      </c>
      <c r="F265" t="s">
        <v>49</v>
      </c>
      <c r="G265">
        <v>2011</v>
      </c>
      <c r="H265" s="4">
        <v>2.2465277777777778E-2</v>
      </c>
      <c r="I265">
        <v>41</v>
      </c>
      <c r="J265">
        <v>47</v>
      </c>
      <c r="K265" t="s">
        <v>892</v>
      </c>
    </row>
    <row r="266" spans="1:11" x14ac:dyDescent="0.35">
      <c r="A266" t="str">
        <f t="shared" si="4"/>
        <v>Лупол ГерманМ12</v>
      </c>
      <c r="B266" s="3">
        <v>42</v>
      </c>
      <c r="C266" t="s">
        <v>278</v>
      </c>
      <c r="D266" t="s">
        <v>12</v>
      </c>
      <c r="E266">
        <v>18</v>
      </c>
      <c r="F266" t="s">
        <v>49</v>
      </c>
      <c r="G266">
        <v>2012</v>
      </c>
      <c r="H266" s="4">
        <v>2.2581018518518518E-2</v>
      </c>
      <c r="I266">
        <v>42</v>
      </c>
      <c r="J266">
        <v>45.7</v>
      </c>
      <c r="K266" t="s">
        <v>892</v>
      </c>
    </row>
    <row r="267" spans="1:11" x14ac:dyDescent="0.35">
      <c r="A267" t="str">
        <f t="shared" si="4"/>
        <v>Похилый ПавелМ12</v>
      </c>
      <c r="B267" s="3">
        <v>43</v>
      </c>
      <c r="C267" t="s">
        <v>279</v>
      </c>
      <c r="D267" t="s">
        <v>12</v>
      </c>
      <c r="E267">
        <v>18</v>
      </c>
      <c r="F267" t="s">
        <v>45</v>
      </c>
      <c r="G267">
        <v>2012</v>
      </c>
      <c r="H267" s="4">
        <v>2.417824074074074E-2</v>
      </c>
      <c r="I267">
        <v>43</v>
      </c>
      <c r="J267">
        <v>27.7</v>
      </c>
      <c r="K267" t="s">
        <v>892</v>
      </c>
    </row>
    <row r="268" spans="1:11" x14ac:dyDescent="0.35">
      <c r="A268" t="str">
        <f t="shared" si="4"/>
        <v>Насонов КириллМ12</v>
      </c>
      <c r="B268" s="3">
        <v>44</v>
      </c>
      <c r="C268" t="s">
        <v>280</v>
      </c>
      <c r="D268" t="s">
        <v>12</v>
      </c>
      <c r="E268">
        <v>18</v>
      </c>
      <c r="F268" t="s">
        <v>20</v>
      </c>
      <c r="G268">
        <v>2011</v>
      </c>
      <c r="H268" s="4">
        <v>2.4340277777777777E-2</v>
      </c>
      <c r="I268">
        <v>44</v>
      </c>
      <c r="J268">
        <v>25.9</v>
      </c>
      <c r="K268" t="s">
        <v>892</v>
      </c>
    </row>
    <row r="269" spans="1:11" x14ac:dyDescent="0.35">
      <c r="A269" t="str">
        <f t="shared" si="4"/>
        <v>Мабенджидис МаксимМ12</v>
      </c>
      <c r="B269" s="3">
        <v>45</v>
      </c>
      <c r="C269" t="s">
        <v>281</v>
      </c>
      <c r="D269" t="s">
        <v>12</v>
      </c>
      <c r="E269">
        <v>18</v>
      </c>
      <c r="F269" t="s">
        <v>27</v>
      </c>
      <c r="G269">
        <v>2012</v>
      </c>
      <c r="H269" s="4">
        <v>2.5405092592592594E-2</v>
      </c>
      <c r="I269">
        <v>45</v>
      </c>
      <c r="J269">
        <v>13.9</v>
      </c>
      <c r="K269" t="s">
        <v>892</v>
      </c>
    </row>
    <row r="270" spans="1:11" x14ac:dyDescent="0.35">
      <c r="A270" t="str">
        <f t="shared" si="4"/>
        <v>Закиров МатвейМ12</v>
      </c>
      <c r="B270" s="3">
        <v>46</v>
      </c>
      <c r="C270" t="s">
        <v>282</v>
      </c>
      <c r="D270" t="s">
        <v>12</v>
      </c>
      <c r="E270">
        <v>18</v>
      </c>
      <c r="F270" t="s">
        <v>15</v>
      </c>
      <c r="G270">
        <v>2012</v>
      </c>
      <c r="H270" s="4">
        <v>2.5462962962962962E-2</v>
      </c>
      <c r="I270">
        <v>46</v>
      </c>
      <c r="J270">
        <v>13.2</v>
      </c>
      <c r="K270" t="s">
        <v>892</v>
      </c>
    </row>
    <row r="271" spans="1:11" x14ac:dyDescent="0.35">
      <c r="A271" t="str">
        <f t="shared" si="4"/>
        <v>Пырков КонстантинМ12</v>
      </c>
      <c r="B271" s="3">
        <v>47</v>
      </c>
      <c r="C271" t="s">
        <v>283</v>
      </c>
      <c r="D271" t="s">
        <v>12</v>
      </c>
      <c r="E271">
        <v>18</v>
      </c>
      <c r="F271" t="s">
        <v>20</v>
      </c>
      <c r="G271">
        <v>2011</v>
      </c>
      <c r="H271" s="4">
        <v>2.5740740740740745E-2</v>
      </c>
      <c r="I271">
        <v>47</v>
      </c>
      <c r="J271">
        <v>10.1</v>
      </c>
      <c r="K271" t="s">
        <v>892</v>
      </c>
    </row>
    <row r="272" spans="1:11" x14ac:dyDescent="0.35">
      <c r="A272" t="str">
        <f t="shared" si="4"/>
        <v>Апалихин ВладиславМ12</v>
      </c>
      <c r="B272" s="3">
        <v>48</v>
      </c>
      <c r="C272" t="s">
        <v>284</v>
      </c>
      <c r="D272" t="s">
        <v>12</v>
      </c>
      <c r="E272">
        <v>18</v>
      </c>
      <c r="F272" t="s">
        <v>13</v>
      </c>
      <c r="G272">
        <v>2011</v>
      </c>
      <c r="H272" s="4">
        <v>2.5879629629629627E-2</v>
      </c>
      <c r="I272">
        <v>48</v>
      </c>
      <c r="J272">
        <v>8.5</v>
      </c>
      <c r="K272" t="s">
        <v>892</v>
      </c>
    </row>
    <row r="273" spans="1:11" x14ac:dyDescent="0.35">
      <c r="A273" t="str">
        <f t="shared" si="4"/>
        <v>Трофимов ИванМ12</v>
      </c>
      <c r="B273" s="3">
        <v>49</v>
      </c>
      <c r="C273" t="s">
        <v>285</v>
      </c>
      <c r="D273" t="s">
        <v>12</v>
      </c>
      <c r="E273">
        <v>18</v>
      </c>
      <c r="F273" t="s">
        <v>17</v>
      </c>
      <c r="G273">
        <v>2011</v>
      </c>
      <c r="H273" s="4">
        <v>2.6168981481481477E-2</v>
      </c>
      <c r="I273">
        <v>49</v>
      </c>
      <c r="J273">
        <v>5.3</v>
      </c>
      <c r="K273" t="s">
        <v>892</v>
      </c>
    </row>
    <row r="274" spans="1:11" x14ac:dyDescent="0.35">
      <c r="A274" t="str">
        <f t="shared" si="4"/>
        <v>Хрупин МихаилМ12</v>
      </c>
      <c r="B274" s="3">
        <v>50</v>
      </c>
      <c r="C274" t="s">
        <v>286</v>
      </c>
      <c r="D274" t="s">
        <v>12</v>
      </c>
      <c r="E274">
        <v>18</v>
      </c>
      <c r="F274" t="s">
        <v>64</v>
      </c>
      <c r="G274">
        <v>2011</v>
      </c>
      <c r="H274" s="4">
        <v>2.7754629629629629E-2</v>
      </c>
      <c r="I274">
        <v>50</v>
      </c>
      <c r="J274">
        <v>1</v>
      </c>
      <c r="K274" t="s">
        <v>892</v>
      </c>
    </row>
    <row r="275" spans="1:11" x14ac:dyDescent="0.35">
      <c r="A275" t="str">
        <f t="shared" si="4"/>
        <v>Касьянов МаксимМ12</v>
      </c>
      <c r="B275" s="3">
        <v>51</v>
      </c>
      <c r="C275" t="s">
        <v>287</v>
      </c>
      <c r="D275" t="s">
        <v>12</v>
      </c>
      <c r="E275">
        <v>18</v>
      </c>
      <c r="F275" t="s">
        <v>25</v>
      </c>
      <c r="G275">
        <v>2011</v>
      </c>
      <c r="H275" s="4">
        <v>2.7870370370370368E-2</v>
      </c>
      <c r="I275">
        <v>51</v>
      </c>
      <c r="J275">
        <v>1</v>
      </c>
      <c r="K275" t="s">
        <v>892</v>
      </c>
    </row>
    <row r="276" spans="1:11" x14ac:dyDescent="0.35">
      <c r="A276" t="str">
        <f t="shared" si="4"/>
        <v>Корниенко ЯрославМ12</v>
      </c>
      <c r="B276" s="3">
        <v>52</v>
      </c>
      <c r="C276" t="s">
        <v>288</v>
      </c>
      <c r="D276" t="s">
        <v>12</v>
      </c>
      <c r="E276">
        <v>18</v>
      </c>
      <c r="F276" t="s">
        <v>20</v>
      </c>
      <c r="G276">
        <v>2011</v>
      </c>
      <c r="H276" s="4">
        <v>2.8449074074074075E-2</v>
      </c>
      <c r="I276">
        <v>52</v>
      </c>
      <c r="J276">
        <v>1</v>
      </c>
      <c r="K276" t="s">
        <v>892</v>
      </c>
    </row>
    <row r="277" spans="1:11" x14ac:dyDescent="0.35">
      <c r="A277" t="str">
        <f t="shared" si="4"/>
        <v>Руднев ИванМ12</v>
      </c>
      <c r="B277" s="3">
        <v>53</v>
      </c>
      <c r="C277" t="s">
        <v>289</v>
      </c>
      <c r="D277" t="s">
        <v>12</v>
      </c>
      <c r="E277">
        <v>18</v>
      </c>
      <c r="F277" t="s">
        <v>17</v>
      </c>
      <c r="G277">
        <v>2011</v>
      </c>
      <c r="H277" s="4">
        <v>2.8599537037037034E-2</v>
      </c>
      <c r="I277">
        <v>53</v>
      </c>
      <c r="J277">
        <v>1</v>
      </c>
      <c r="K277" t="s">
        <v>892</v>
      </c>
    </row>
    <row r="278" spans="1:11" x14ac:dyDescent="0.35">
      <c r="A278" t="str">
        <f t="shared" si="4"/>
        <v>Горбунов ЕгорМ12</v>
      </c>
      <c r="B278" s="3">
        <v>54</v>
      </c>
      <c r="C278" t="s">
        <v>290</v>
      </c>
      <c r="D278" t="s">
        <v>12</v>
      </c>
      <c r="E278">
        <v>18</v>
      </c>
      <c r="F278" t="s">
        <v>17</v>
      </c>
      <c r="G278">
        <v>2012</v>
      </c>
      <c r="H278" s="4">
        <v>2.9537037037037039E-2</v>
      </c>
      <c r="I278">
        <v>54</v>
      </c>
      <c r="J278">
        <v>1</v>
      </c>
      <c r="K278" t="s">
        <v>892</v>
      </c>
    </row>
    <row r="279" spans="1:11" x14ac:dyDescent="0.35">
      <c r="A279" t="str">
        <f t="shared" si="4"/>
        <v>Елисеев АндрейМ12</v>
      </c>
      <c r="B279" s="3">
        <v>55</v>
      </c>
      <c r="C279" t="s">
        <v>291</v>
      </c>
      <c r="D279" t="s">
        <v>12</v>
      </c>
      <c r="E279">
        <v>18</v>
      </c>
      <c r="F279" t="s">
        <v>51</v>
      </c>
      <c r="G279">
        <v>2012</v>
      </c>
      <c r="H279" s="4">
        <v>3.1932870370370368E-2</v>
      </c>
      <c r="I279">
        <v>55</v>
      </c>
      <c r="J279">
        <v>1</v>
      </c>
      <c r="K279" t="s">
        <v>892</v>
      </c>
    </row>
    <row r="280" spans="1:11" x14ac:dyDescent="0.35">
      <c r="A280" t="str">
        <f t="shared" si="4"/>
        <v>Прядильщиков ЕвгенийМ12</v>
      </c>
      <c r="B280" s="3">
        <v>56</v>
      </c>
      <c r="C280" t="s">
        <v>292</v>
      </c>
      <c r="D280" t="s">
        <v>12</v>
      </c>
      <c r="E280">
        <v>18</v>
      </c>
      <c r="F280" t="s">
        <v>17</v>
      </c>
      <c r="G280">
        <v>2012</v>
      </c>
      <c r="H280" s="4">
        <v>3.5219907407407408E-2</v>
      </c>
      <c r="I280">
        <v>56</v>
      </c>
      <c r="J280">
        <v>1</v>
      </c>
      <c r="K280" t="s">
        <v>892</v>
      </c>
    </row>
    <row r="281" spans="1:11" x14ac:dyDescent="0.35">
      <c r="A281" t="str">
        <f t="shared" si="4"/>
        <v>Колесников ДанилМ12</v>
      </c>
      <c r="B281" s="3">
        <v>57</v>
      </c>
      <c r="C281" t="s">
        <v>293</v>
      </c>
      <c r="D281" t="s">
        <v>12</v>
      </c>
      <c r="E281">
        <v>18</v>
      </c>
      <c r="F281" t="s">
        <v>15</v>
      </c>
      <c r="G281">
        <v>2012</v>
      </c>
      <c r="H281" s="4">
        <v>3.7256944444444447E-2</v>
      </c>
      <c r="I281">
        <v>57</v>
      </c>
      <c r="J281">
        <v>1</v>
      </c>
      <c r="K281" t="s">
        <v>892</v>
      </c>
    </row>
    <row r="282" spans="1:11" x14ac:dyDescent="0.35">
      <c r="A282" t="str">
        <f t="shared" si="4"/>
        <v>Голев ДаниилМ12</v>
      </c>
      <c r="B282" s="3">
        <v>58</v>
      </c>
      <c r="C282" t="s">
        <v>294</v>
      </c>
      <c r="D282" t="s">
        <v>12</v>
      </c>
      <c r="E282">
        <v>18</v>
      </c>
      <c r="F282" t="s">
        <v>34</v>
      </c>
      <c r="G282">
        <v>2011</v>
      </c>
      <c r="H282" s="4">
        <v>4.4606481481481476E-2</v>
      </c>
      <c r="I282">
        <v>58</v>
      </c>
      <c r="J282">
        <v>1</v>
      </c>
      <c r="K282" t="s">
        <v>892</v>
      </c>
    </row>
    <row r="283" spans="1:11" x14ac:dyDescent="0.35">
      <c r="A283" t="str">
        <f t="shared" si="4"/>
        <v>Исмайлов ЭмильМ12</v>
      </c>
      <c r="B283" s="3">
        <v>59</v>
      </c>
      <c r="C283" t="s">
        <v>295</v>
      </c>
      <c r="D283" t="s">
        <v>12</v>
      </c>
      <c r="E283">
        <v>18</v>
      </c>
      <c r="F283" t="s">
        <v>20</v>
      </c>
      <c r="G283">
        <v>2012</v>
      </c>
      <c r="H283" s="4">
        <v>4.5312499999999999E-2</v>
      </c>
      <c r="I283">
        <v>59</v>
      </c>
      <c r="J283">
        <v>1</v>
      </c>
      <c r="K283" t="s">
        <v>892</v>
      </c>
    </row>
    <row r="284" spans="1:11" x14ac:dyDescent="0.35">
      <c r="A284" t="str">
        <f t="shared" si="4"/>
        <v>Паршин МихаилМ12</v>
      </c>
      <c r="B284" s="3">
        <v>60</v>
      </c>
      <c r="C284" t="s">
        <v>296</v>
      </c>
      <c r="D284" t="s">
        <v>12</v>
      </c>
      <c r="E284">
        <v>18</v>
      </c>
      <c r="F284" t="s">
        <v>49</v>
      </c>
      <c r="G284">
        <v>2011</v>
      </c>
      <c r="H284" s="4">
        <v>4.6516203703703705E-2</v>
      </c>
      <c r="I284">
        <v>60</v>
      </c>
      <c r="J284">
        <v>1</v>
      </c>
      <c r="K284" t="s">
        <v>892</v>
      </c>
    </row>
    <row r="285" spans="1:11" x14ac:dyDescent="0.35">
      <c r="A285" t="str">
        <f t="shared" si="4"/>
        <v>Мозговой ДмитрийМ12</v>
      </c>
      <c r="B285" s="3">
        <v>61</v>
      </c>
      <c r="C285" t="s">
        <v>297</v>
      </c>
      <c r="D285" t="s">
        <v>12</v>
      </c>
      <c r="E285">
        <v>18</v>
      </c>
      <c r="F285" t="s">
        <v>45</v>
      </c>
      <c r="G285">
        <v>2012</v>
      </c>
      <c r="H285" s="4">
        <v>7.4999999999999997E-2</v>
      </c>
      <c r="I285">
        <v>61</v>
      </c>
      <c r="J285">
        <v>1</v>
      </c>
      <c r="K285" t="s">
        <v>892</v>
      </c>
    </row>
    <row r="286" spans="1:11" x14ac:dyDescent="0.35">
      <c r="A286" t="str">
        <f t="shared" si="4"/>
        <v>Бычуткин ВладиславМ12</v>
      </c>
      <c r="B286" s="3">
        <v>62</v>
      </c>
      <c r="C286" t="s">
        <v>298</v>
      </c>
      <c r="D286" t="s">
        <v>12</v>
      </c>
      <c r="E286">
        <v>18</v>
      </c>
      <c r="F286" t="s">
        <v>17</v>
      </c>
      <c r="G286">
        <v>2012</v>
      </c>
      <c r="H286" t="s">
        <v>28</v>
      </c>
      <c r="J286">
        <v>0</v>
      </c>
      <c r="K286" t="s">
        <v>892</v>
      </c>
    </row>
    <row r="287" spans="1:11" x14ac:dyDescent="0.35">
      <c r="A287" t="str">
        <f t="shared" si="4"/>
        <v>Полканов ЕгорМ12</v>
      </c>
      <c r="B287" s="3">
        <v>63</v>
      </c>
      <c r="C287" t="s">
        <v>299</v>
      </c>
      <c r="D287" t="s">
        <v>12</v>
      </c>
      <c r="E287">
        <v>18</v>
      </c>
      <c r="F287" t="s">
        <v>45</v>
      </c>
      <c r="G287">
        <v>2012</v>
      </c>
      <c r="H287" t="s">
        <v>28</v>
      </c>
      <c r="J287">
        <v>0</v>
      </c>
      <c r="K287" t="s">
        <v>892</v>
      </c>
    </row>
    <row r="288" spans="1:11" x14ac:dyDescent="0.35">
      <c r="A288" t="str">
        <f t="shared" si="4"/>
        <v>Юдин ИванМ12</v>
      </c>
      <c r="B288" s="3">
        <v>64</v>
      </c>
      <c r="C288" t="s">
        <v>300</v>
      </c>
      <c r="D288" t="s">
        <v>12</v>
      </c>
      <c r="E288">
        <v>18</v>
      </c>
      <c r="F288" t="s">
        <v>45</v>
      </c>
      <c r="G288">
        <v>2012</v>
      </c>
      <c r="H288" t="s">
        <v>28</v>
      </c>
      <c r="J288">
        <v>0</v>
      </c>
      <c r="K288" t="s">
        <v>892</v>
      </c>
    </row>
    <row r="289" spans="1:11" x14ac:dyDescent="0.35">
      <c r="A289" t="str">
        <f t="shared" si="4"/>
        <v>Лепекин РоманМ12</v>
      </c>
      <c r="B289" s="3">
        <v>65</v>
      </c>
      <c r="C289" t="s">
        <v>301</v>
      </c>
      <c r="D289" t="s">
        <v>12</v>
      </c>
      <c r="E289">
        <v>18</v>
      </c>
      <c r="F289" t="s">
        <v>45</v>
      </c>
      <c r="G289">
        <v>2012</v>
      </c>
      <c r="H289" t="s">
        <v>28</v>
      </c>
      <c r="J289">
        <v>0</v>
      </c>
      <c r="K289" t="s">
        <v>892</v>
      </c>
    </row>
    <row r="290" spans="1:11" x14ac:dyDescent="0.35">
      <c r="A290" t="str">
        <f t="shared" si="4"/>
        <v>Гудков МатвейМ12</v>
      </c>
      <c r="B290" s="3">
        <v>66</v>
      </c>
      <c r="C290" t="s">
        <v>302</v>
      </c>
      <c r="D290" t="s">
        <v>12</v>
      </c>
      <c r="E290">
        <v>18</v>
      </c>
      <c r="F290" t="s">
        <v>25</v>
      </c>
      <c r="G290">
        <v>2012</v>
      </c>
      <c r="H290" t="s">
        <v>28</v>
      </c>
      <c r="J290">
        <v>0</v>
      </c>
      <c r="K290" t="s">
        <v>892</v>
      </c>
    </row>
    <row r="291" spans="1:11" x14ac:dyDescent="0.35">
      <c r="A291" t="str">
        <f t="shared" si="4"/>
        <v>Корольков ВикторМ12</v>
      </c>
      <c r="B291" s="3">
        <v>67</v>
      </c>
      <c r="C291" t="s">
        <v>303</v>
      </c>
      <c r="D291" t="s">
        <v>12</v>
      </c>
      <c r="E291">
        <v>18</v>
      </c>
      <c r="F291" t="s">
        <v>25</v>
      </c>
      <c r="G291">
        <v>2011</v>
      </c>
      <c r="H291" t="s">
        <v>28</v>
      </c>
      <c r="J291">
        <v>0</v>
      </c>
      <c r="K291" t="s">
        <v>892</v>
      </c>
    </row>
    <row r="292" spans="1:11" x14ac:dyDescent="0.35">
      <c r="A292" t="str">
        <f t="shared" si="4"/>
        <v>Яковлев ЕгорМ12</v>
      </c>
      <c r="B292" s="3">
        <v>68</v>
      </c>
      <c r="C292" t="s">
        <v>304</v>
      </c>
      <c r="D292" t="s">
        <v>12</v>
      </c>
      <c r="E292">
        <v>18</v>
      </c>
      <c r="F292" t="s">
        <v>49</v>
      </c>
      <c r="G292">
        <v>2012</v>
      </c>
      <c r="H292" t="s">
        <v>28</v>
      </c>
      <c r="J292">
        <v>0</v>
      </c>
      <c r="K292" t="s">
        <v>892</v>
      </c>
    </row>
    <row r="293" spans="1:11" x14ac:dyDescent="0.35">
      <c r="A293" t="str">
        <f t="shared" si="4"/>
        <v>Трутаев ВладиславМ12</v>
      </c>
      <c r="B293" s="3">
        <v>69</v>
      </c>
      <c r="C293" t="s">
        <v>305</v>
      </c>
      <c r="D293" t="s">
        <v>12</v>
      </c>
      <c r="E293">
        <v>18</v>
      </c>
      <c r="F293" t="s">
        <v>49</v>
      </c>
      <c r="G293">
        <v>2012</v>
      </c>
      <c r="H293" t="s">
        <v>28</v>
      </c>
      <c r="J293">
        <v>0</v>
      </c>
      <c r="K293" t="s">
        <v>892</v>
      </c>
    </row>
    <row r="294" spans="1:11" x14ac:dyDescent="0.35">
      <c r="A294" t="str">
        <f t="shared" si="4"/>
        <v>Гурин МихаилМ12</v>
      </c>
      <c r="B294" s="3">
        <v>70</v>
      </c>
      <c r="C294" t="s">
        <v>306</v>
      </c>
      <c r="D294" t="s">
        <v>12</v>
      </c>
      <c r="E294">
        <v>18</v>
      </c>
      <c r="F294" t="s">
        <v>49</v>
      </c>
      <c r="G294">
        <v>2012</v>
      </c>
      <c r="H294" t="s">
        <v>28</v>
      </c>
      <c r="J294">
        <v>0</v>
      </c>
      <c r="K294" t="s">
        <v>892</v>
      </c>
    </row>
    <row r="295" spans="1:11" x14ac:dyDescent="0.35">
      <c r="A295" t="str">
        <f t="shared" si="4"/>
        <v/>
      </c>
    </row>
    <row r="296" spans="1:11" ht="15.5" x14ac:dyDescent="0.35">
      <c r="A296" t="str">
        <f t="shared" si="4"/>
        <v>14 КП, 2,2 км</v>
      </c>
      <c r="B296" s="1" t="s">
        <v>307</v>
      </c>
      <c r="C296" t="s">
        <v>308</v>
      </c>
    </row>
    <row r="297" spans="1:11" x14ac:dyDescent="0.35">
      <c r="A297" t="str">
        <f t="shared" si="4"/>
        <v/>
      </c>
    </row>
    <row r="298" spans="1:11" x14ac:dyDescent="0.35">
      <c r="A298" t="str">
        <f t="shared" si="4"/>
        <v>Фамилия, имя</v>
      </c>
      <c r="B298" s="2" t="s">
        <v>2</v>
      </c>
      <c r="C298" t="s">
        <v>3</v>
      </c>
      <c r="D298" t="s">
        <v>4</v>
      </c>
      <c r="E298" t="s">
        <v>5</v>
      </c>
      <c r="F298" t="s">
        <v>6</v>
      </c>
      <c r="G298" t="s">
        <v>7</v>
      </c>
      <c r="H298" t="s">
        <v>8</v>
      </c>
      <c r="I298" t="s">
        <v>9</v>
      </c>
      <c r="J298" t="s">
        <v>10</v>
      </c>
    </row>
    <row r="299" spans="1:11" x14ac:dyDescent="0.35">
      <c r="A299" t="str">
        <f t="shared" si="4"/>
        <v>Молодских КириллМ14</v>
      </c>
      <c r="B299" s="3">
        <v>1</v>
      </c>
      <c r="C299" t="s">
        <v>309</v>
      </c>
      <c r="D299" t="s">
        <v>12</v>
      </c>
      <c r="E299">
        <v>18</v>
      </c>
      <c r="F299" t="s">
        <v>27</v>
      </c>
      <c r="G299">
        <v>2009</v>
      </c>
      <c r="H299" s="4">
        <v>1.087962962962963E-2</v>
      </c>
      <c r="I299">
        <v>1</v>
      </c>
      <c r="J299">
        <v>200</v>
      </c>
      <c r="K299" t="s">
        <v>893</v>
      </c>
    </row>
    <row r="300" spans="1:11" x14ac:dyDescent="0.35">
      <c r="A300" t="str">
        <f t="shared" si="4"/>
        <v>Леонтьев НикитаМ14</v>
      </c>
      <c r="B300" s="3">
        <v>2</v>
      </c>
      <c r="C300" t="s">
        <v>310</v>
      </c>
      <c r="D300" t="s">
        <v>12</v>
      </c>
      <c r="E300">
        <v>18</v>
      </c>
      <c r="F300" t="s">
        <v>53</v>
      </c>
      <c r="G300">
        <v>2010</v>
      </c>
      <c r="H300" s="4">
        <v>1.1932870370370371E-2</v>
      </c>
      <c r="I300">
        <v>2</v>
      </c>
      <c r="J300">
        <v>190.4</v>
      </c>
      <c r="K300" t="s">
        <v>893</v>
      </c>
    </row>
    <row r="301" spans="1:11" x14ac:dyDescent="0.35">
      <c r="A301" t="str">
        <f t="shared" si="4"/>
        <v>Хованский ВладимирМ14</v>
      </c>
      <c r="B301" s="3">
        <v>3</v>
      </c>
      <c r="C301" t="s">
        <v>311</v>
      </c>
      <c r="D301" t="s">
        <v>12</v>
      </c>
      <c r="E301">
        <v>18</v>
      </c>
      <c r="F301" t="s">
        <v>34</v>
      </c>
      <c r="G301">
        <v>2009</v>
      </c>
      <c r="H301" s="4">
        <v>1.2974537037037036E-2</v>
      </c>
      <c r="I301">
        <v>3</v>
      </c>
      <c r="J301">
        <v>180.8</v>
      </c>
      <c r="K301" t="s">
        <v>893</v>
      </c>
    </row>
    <row r="302" spans="1:11" x14ac:dyDescent="0.35">
      <c r="A302" t="str">
        <f t="shared" si="4"/>
        <v>Остренко МатвейМ14</v>
      </c>
      <c r="B302" s="3">
        <v>4</v>
      </c>
      <c r="C302" t="s">
        <v>312</v>
      </c>
      <c r="D302" t="s">
        <v>12</v>
      </c>
      <c r="E302">
        <v>18</v>
      </c>
      <c r="F302" t="s">
        <v>64</v>
      </c>
      <c r="G302">
        <v>2010</v>
      </c>
      <c r="H302" s="4">
        <v>1.3043981481481483E-2</v>
      </c>
      <c r="I302">
        <v>4</v>
      </c>
      <c r="J302">
        <v>180.2</v>
      </c>
      <c r="K302" t="s">
        <v>893</v>
      </c>
    </row>
    <row r="303" spans="1:11" x14ac:dyDescent="0.35">
      <c r="A303" t="str">
        <f t="shared" si="4"/>
        <v>Тарасов ТимофейМ14</v>
      </c>
      <c r="B303" s="3">
        <v>5</v>
      </c>
      <c r="C303" t="s">
        <v>313</v>
      </c>
      <c r="D303" t="s">
        <v>12</v>
      </c>
      <c r="E303">
        <v>18</v>
      </c>
      <c r="F303" t="s">
        <v>96</v>
      </c>
      <c r="G303">
        <v>2009</v>
      </c>
      <c r="H303" s="4">
        <v>1.3854166666666666E-2</v>
      </c>
      <c r="I303">
        <v>5</v>
      </c>
      <c r="J303">
        <v>172.7</v>
      </c>
      <c r="K303" t="s">
        <v>893</v>
      </c>
    </row>
    <row r="304" spans="1:11" x14ac:dyDescent="0.35">
      <c r="A304" t="str">
        <f t="shared" si="4"/>
        <v>Елисеев ПавелМ14</v>
      </c>
      <c r="B304" s="3">
        <v>6</v>
      </c>
      <c r="C304" t="s">
        <v>314</v>
      </c>
      <c r="D304" t="s">
        <v>12</v>
      </c>
      <c r="E304">
        <v>18</v>
      </c>
      <c r="F304" t="s">
        <v>22</v>
      </c>
      <c r="G304">
        <v>2009</v>
      </c>
      <c r="H304" s="4">
        <v>1.4224537037037037E-2</v>
      </c>
      <c r="I304">
        <v>6</v>
      </c>
      <c r="J304">
        <v>169.3</v>
      </c>
      <c r="K304" t="s">
        <v>893</v>
      </c>
    </row>
    <row r="305" spans="1:11" x14ac:dyDescent="0.35">
      <c r="A305" t="str">
        <f t="shared" si="4"/>
        <v>Командоров ДмитрийМ14</v>
      </c>
      <c r="B305" s="3">
        <v>7</v>
      </c>
      <c r="C305" t="s">
        <v>315</v>
      </c>
      <c r="D305" t="s">
        <v>12</v>
      </c>
      <c r="E305">
        <v>18</v>
      </c>
      <c r="F305" t="s">
        <v>96</v>
      </c>
      <c r="G305">
        <v>2010</v>
      </c>
      <c r="H305" s="4">
        <v>1.4791666666666668E-2</v>
      </c>
      <c r="I305">
        <v>7</v>
      </c>
      <c r="J305">
        <v>164.1</v>
      </c>
      <c r="K305" t="s">
        <v>893</v>
      </c>
    </row>
    <row r="306" spans="1:11" x14ac:dyDescent="0.35">
      <c r="A306" t="str">
        <f t="shared" si="4"/>
        <v>Белов АртёмМ14</v>
      </c>
      <c r="B306" s="3">
        <v>8</v>
      </c>
      <c r="C306" t="s">
        <v>316</v>
      </c>
      <c r="D306" t="s">
        <v>12</v>
      </c>
      <c r="E306">
        <v>18</v>
      </c>
      <c r="F306" t="s">
        <v>13</v>
      </c>
      <c r="G306">
        <v>2009</v>
      </c>
      <c r="H306" s="4">
        <v>1.4872685185185185E-2</v>
      </c>
      <c r="I306">
        <v>8</v>
      </c>
      <c r="J306">
        <v>163.30000000000001</v>
      </c>
      <c r="K306" t="s">
        <v>893</v>
      </c>
    </row>
    <row r="307" spans="1:11" x14ac:dyDescent="0.35">
      <c r="A307" t="str">
        <f t="shared" si="4"/>
        <v>Соколовский АлексейМ14</v>
      </c>
      <c r="B307" s="3">
        <v>9</v>
      </c>
      <c r="C307" t="s">
        <v>317</v>
      </c>
      <c r="D307" t="s">
        <v>12</v>
      </c>
      <c r="E307">
        <v>18</v>
      </c>
      <c r="F307" t="s">
        <v>51</v>
      </c>
      <c r="G307">
        <v>2009</v>
      </c>
      <c r="H307" s="4">
        <v>1.4884259259259259E-2</v>
      </c>
      <c r="I307">
        <v>9</v>
      </c>
      <c r="J307">
        <v>163.19999999999999</v>
      </c>
      <c r="K307" t="s">
        <v>893</v>
      </c>
    </row>
    <row r="308" spans="1:11" x14ac:dyDescent="0.35">
      <c r="A308" t="str">
        <f t="shared" si="4"/>
        <v>Попов АндрейМ14</v>
      </c>
      <c r="B308" s="3">
        <v>10</v>
      </c>
      <c r="C308" t="s">
        <v>318</v>
      </c>
      <c r="D308" t="s">
        <v>12</v>
      </c>
      <c r="E308">
        <v>18</v>
      </c>
      <c r="F308" t="s">
        <v>27</v>
      </c>
      <c r="G308">
        <v>2010</v>
      </c>
      <c r="H308" s="4">
        <v>1.5069444444444443E-2</v>
      </c>
      <c r="I308">
        <v>10</v>
      </c>
      <c r="J308">
        <v>161.5</v>
      </c>
      <c r="K308" t="s">
        <v>893</v>
      </c>
    </row>
    <row r="309" spans="1:11" x14ac:dyDescent="0.35">
      <c r="A309" t="str">
        <f t="shared" si="4"/>
        <v>Сушко НикитаМ14</v>
      </c>
      <c r="B309" s="3">
        <v>11</v>
      </c>
      <c r="C309" t="s">
        <v>319</v>
      </c>
      <c r="D309" t="s">
        <v>12</v>
      </c>
      <c r="E309">
        <v>18</v>
      </c>
      <c r="F309" t="s">
        <v>51</v>
      </c>
      <c r="G309">
        <v>2009</v>
      </c>
      <c r="H309" s="4">
        <v>1.5231481481481483E-2</v>
      </c>
      <c r="I309">
        <v>11</v>
      </c>
      <c r="J309">
        <v>160</v>
      </c>
      <c r="K309" t="s">
        <v>893</v>
      </c>
    </row>
    <row r="310" spans="1:11" x14ac:dyDescent="0.35">
      <c r="A310" t="str">
        <f t="shared" si="4"/>
        <v>Овчинников АлексейМ14</v>
      </c>
      <c r="B310" s="3">
        <v>12</v>
      </c>
      <c r="C310" t="s">
        <v>320</v>
      </c>
      <c r="D310" t="s">
        <v>12</v>
      </c>
      <c r="E310">
        <v>18</v>
      </c>
      <c r="F310" t="s">
        <v>85</v>
      </c>
      <c r="G310">
        <v>2009</v>
      </c>
      <c r="H310" s="4">
        <v>1.5474537037037038E-2</v>
      </c>
      <c r="I310">
        <v>12</v>
      </c>
      <c r="J310">
        <v>157.80000000000001</v>
      </c>
      <c r="K310" t="s">
        <v>893</v>
      </c>
    </row>
    <row r="311" spans="1:11" x14ac:dyDescent="0.35">
      <c r="A311" t="str">
        <f t="shared" si="4"/>
        <v>Чебышев КириллМ14</v>
      </c>
      <c r="B311" s="3">
        <v>13</v>
      </c>
      <c r="C311" t="s">
        <v>321</v>
      </c>
      <c r="D311" t="s">
        <v>12</v>
      </c>
      <c r="E311">
        <v>18</v>
      </c>
      <c r="F311" t="s">
        <v>85</v>
      </c>
      <c r="G311">
        <v>2009</v>
      </c>
      <c r="H311" s="4">
        <v>1.579861111111111E-2</v>
      </c>
      <c r="I311">
        <v>13</v>
      </c>
      <c r="J311">
        <v>154.80000000000001</v>
      </c>
      <c r="K311" t="s">
        <v>893</v>
      </c>
    </row>
    <row r="312" spans="1:11" x14ac:dyDescent="0.35">
      <c r="A312" t="str">
        <f t="shared" si="4"/>
        <v>Дьяченко МатвейМ14</v>
      </c>
      <c r="B312" s="3">
        <v>14</v>
      </c>
      <c r="C312" t="s">
        <v>322</v>
      </c>
      <c r="D312" t="s">
        <v>12</v>
      </c>
      <c r="E312">
        <v>18</v>
      </c>
      <c r="F312" t="s">
        <v>45</v>
      </c>
      <c r="G312">
        <v>2009</v>
      </c>
      <c r="H312" s="4">
        <v>1.5902777777777776E-2</v>
      </c>
      <c r="I312">
        <v>14</v>
      </c>
      <c r="J312">
        <v>153.9</v>
      </c>
      <c r="K312" t="s">
        <v>893</v>
      </c>
    </row>
    <row r="313" spans="1:11" x14ac:dyDescent="0.35">
      <c r="A313" t="str">
        <f t="shared" si="4"/>
        <v>Котляров ВладиславМ14</v>
      </c>
      <c r="B313" s="3">
        <v>15</v>
      </c>
      <c r="C313" t="s">
        <v>323</v>
      </c>
      <c r="D313" t="s">
        <v>12</v>
      </c>
      <c r="E313">
        <v>18</v>
      </c>
      <c r="F313" t="s">
        <v>40</v>
      </c>
      <c r="G313">
        <v>2010</v>
      </c>
      <c r="H313" s="4">
        <v>1.5983796296296295E-2</v>
      </c>
      <c r="I313">
        <v>15</v>
      </c>
      <c r="J313">
        <v>153.1</v>
      </c>
      <c r="K313" t="s">
        <v>893</v>
      </c>
    </row>
    <row r="314" spans="1:11" x14ac:dyDescent="0.35">
      <c r="A314" t="str">
        <f t="shared" si="4"/>
        <v>Махонин МакарМ14</v>
      </c>
      <c r="B314" s="3">
        <v>16</v>
      </c>
      <c r="C314" t="s">
        <v>324</v>
      </c>
      <c r="D314" t="s">
        <v>12</v>
      </c>
      <c r="E314">
        <v>18</v>
      </c>
      <c r="F314" t="s">
        <v>40</v>
      </c>
      <c r="G314">
        <v>2010</v>
      </c>
      <c r="H314" s="4">
        <v>1.6249999999999997E-2</v>
      </c>
      <c r="I314">
        <v>16</v>
      </c>
      <c r="J314">
        <v>150.69999999999999</v>
      </c>
      <c r="K314" t="s">
        <v>893</v>
      </c>
    </row>
    <row r="315" spans="1:11" x14ac:dyDescent="0.35">
      <c r="A315" t="str">
        <f t="shared" si="4"/>
        <v>Куликов ЕгорМ14</v>
      </c>
      <c r="B315" s="3">
        <v>17</v>
      </c>
      <c r="C315" t="s">
        <v>325</v>
      </c>
      <c r="D315" t="s">
        <v>12</v>
      </c>
      <c r="E315">
        <v>18</v>
      </c>
      <c r="F315" t="s">
        <v>15</v>
      </c>
      <c r="G315">
        <v>2009</v>
      </c>
      <c r="H315" s="4">
        <v>1.6550925925925924E-2</v>
      </c>
      <c r="I315">
        <v>17</v>
      </c>
      <c r="J315">
        <v>147.9</v>
      </c>
      <c r="K315" t="s">
        <v>893</v>
      </c>
    </row>
    <row r="316" spans="1:11" x14ac:dyDescent="0.35">
      <c r="A316" t="str">
        <f t="shared" si="4"/>
        <v>Логвин ДанилМ14</v>
      </c>
      <c r="B316" s="3">
        <v>18</v>
      </c>
      <c r="C316" t="s">
        <v>326</v>
      </c>
      <c r="D316" t="s">
        <v>12</v>
      </c>
      <c r="E316">
        <v>18</v>
      </c>
      <c r="F316" t="s">
        <v>51</v>
      </c>
      <c r="G316">
        <v>2009</v>
      </c>
      <c r="H316" s="4">
        <v>1.6631944444444446E-2</v>
      </c>
      <c r="I316">
        <v>18</v>
      </c>
      <c r="J316">
        <v>147.19999999999999</v>
      </c>
      <c r="K316" t="s">
        <v>893</v>
      </c>
    </row>
    <row r="317" spans="1:11" x14ac:dyDescent="0.35">
      <c r="A317" t="str">
        <f t="shared" si="4"/>
        <v>Демиденков ДаниилМ14</v>
      </c>
      <c r="B317" s="3">
        <v>19</v>
      </c>
      <c r="C317" t="s">
        <v>327</v>
      </c>
      <c r="D317" t="s">
        <v>12</v>
      </c>
      <c r="E317">
        <v>18</v>
      </c>
      <c r="F317" t="s">
        <v>53</v>
      </c>
      <c r="G317">
        <v>2009</v>
      </c>
      <c r="H317" s="4">
        <v>1.7083333333333336E-2</v>
      </c>
      <c r="I317">
        <v>19</v>
      </c>
      <c r="J317">
        <v>143</v>
      </c>
      <c r="K317" t="s">
        <v>893</v>
      </c>
    </row>
    <row r="318" spans="1:11" x14ac:dyDescent="0.35">
      <c r="A318" t="str">
        <f t="shared" si="4"/>
        <v>Петрунин АлександрМ14</v>
      </c>
      <c r="B318" s="3">
        <v>20</v>
      </c>
      <c r="C318" t="s">
        <v>328</v>
      </c>
      <c r="D318" t="s">
        <v>12</v>
      </c>
      <c r="E318">
        <v>18</v>
      </c>
      <c r="F318" t="s">
        <v>64</v>
      </c>
      <c r="G318">
        <v>2010</v>
      </c>
      <c r="H318" s="4">
        <v>1.7453703703703704E-2</v>
      </c>
      <c r="I318">
        <v>20</v>
      </c>
      <c r="J318">
        <v>139.6</v>
      </c>
      <c r="K318" t="s">
        <v>893</v>
      </c>
    </row>
    <row r="319" spans="1:11" x14ac:dyDescent="0.35">
      <c r="A319" t="str">
        <f t="shared" si="4"/>
        <v>Орлов ИльяМ14</v>
      </c>
      <c r="B319" s="3">
        <v>21</v>
      </c>
      <c r="C319" t="s">
        <v>329</v>
      </c>
      <c r="D319" t="s">
        <v>12</v>
      </c>
      <c r="E319">
        <v>18</v>
      </c>
      <c r="F319" t="s">
        <v>34</v>
      </c>
      <c r="G319">
        <v>2010</v>
      </c>
      <c r="H319" s="4">
        <v>1.7534722222222222E-2</v>
      </c>
      <c r="I319">
        <v>21</v>
      </c>
      <c r="J319">
        <v>138.9</v>
      </c>
      <c r="K319" t="s">
        <v>893</v>
      </c>
    </row>
    <row r="320" spans="1:11" x14ac:dyDescent="0.35">
      <c r="A320" t="str">
        <f t="shared" si="4"/>
        <v>Жарких МаксимМ14</v>
      </c>
      <c r="B320" s="3">
        <v>22</v>
      </c>
      <c r="C320" t="s">
        <v>330</v>
      </c>
      <c r="D320" t="s">
        <v>12</v>
      </c>
      <c r="E320">
        <v>18</v>
      </c>
      <c r="F320" t="s">
        <v>13</v>
      </c>
      <c r="G320">
        <v>2009</v>
      </c>
      <c r="H320" s="4">
        <v>1.7696759259259259E-2</v>
      </c>
      <c r="I320">
        <v>22</v>
      </c>
      <c r="J320">
        <v>137.4</v>
      </c>
      <c r="K320" t="s">
        <v>893</v>
      </c>
    </row>
    <row r="321" spans="1:11" x14ac:dyDescent="0.35">
      <c r="A321" t="str">
        <f t="shared" si="4"/>
        <v>Буравлёв ЯрославМ14</v>
      </c>
      <c r="B321" s="3">
        <v>23</v>
      </c>
      <c r="C321" t="s">
        <v>331</v>
      </c>
      <c r="D321" t="s">
        <v>12</v>
      </c>
      <c r="E321">
        <v>18</v>
      </c>
      <c r="F321" t="s">
        <v>96</v>
      </c>
      <c r="G321">
        <v>2009</v>
      </c>
      <c r="H321" s="4">
        <v>1.7708333333333333E-2</v>
      </c>
      <c r="I321">
        <v>23</v>
      </c>
      <c r="J321">
        <v>137.30000000000001</v>
      </c>
      <c r="K321" t="s">
        <v>893</v>
      </c>
    </row>
    <row r="322" spans="1:11" x14ac:dyDescent="0.35">
      <c r="A322" t="str">
        <f t="shared" si="4"/>
        <v>Кинько ЯрославМ14</v>
      </c>
      <c r="B322" s="3">
        <v>24</v>
      </c>
      <c r="C322" t="s">
        <v>332</v>
      </c>
      <c r="D322" t="s">
        <v>12</v>
      </c>
      <c r="E322">
        <v>18</v>
      </c>
      <c r="F322" t="s">
        <v>40</v>
      </c>
      <c r="G322">
        <v>2010</v>
      </c>
      <c r="H322" s="4">
        <v>1.7812499999999998E-2</v>
      </c>
      <c r="I322">
        <v>24</v>
      </c>
      <c r="J322">
        <v>136.30000000000001</v>
      </c>
      <c r="K322" t="s">
        <v>893</v>
      </c>
    </row>
    <row r="323" spans="1:11" x14ac:dyDescent="0.35">
      <c r="A323" t="str">
        <f t="shared" si="4"/>
        <v>Демиденков АлександрМ14</v>
      </c>
      <c r="B323" s="3">
        <v>25</v>
      </c>
      <c r="C323" t="s">
        <v>333</v>
      </c>
      <c r="D323" t="s">
        <v>12</v>
      </c>
      <c r="E323">
        <v>18</v>
      </c>
      <c r="F323" t="s">
        <v>53</v>
      </c>
      <c r="G323">
        <v>2010</v>
      </c>
      <c r="H323" s="4">
        <v>1.800925925925926E-2</v>
      </c>
      <c r="I323">
        <v>25</v>
      </c>
      <c r="J323">
        <v>134.5</v>
      </c>
      <c r="K323" t="s">
        <v>893</v>
      </c>
    </row>
    <row r="324" spans="1:11" x14ac:dyDescent="0.35">
      <c r="A324" t="str">
        <f t="shared" si="4"/>
        <v>Полухин АлександрМ14</v>
      </c>
      <c r="B324" s="3">
        <v>26</v>
      </c>
      <c r="C324" t="s">
        <v>334</v>
      </c>
      <c r="D324" t="s">
        <v>12</v>
      </c>
      <c r="E324">
        <v>18</v>
      </c>
      <c r="F324" t="s">
        <v>85</v>
      </c>
      <c r="G324">
        <v>2010</v>
      </c>
      <c r="H324" s="4">
        <v>1.8206018518518517E-2</v>
      </c>
      <c r="I324">
        <v>26</v>
      </c>
      <c r="J324">
        <v>132.69999999999999</v>
      </c>
      <c r="K324" t="s">
        <v>893</v>
      </c>
    </row>
    <row r="325" spans="1:11" x14ac:dyDescent="0.35">
      <c r="A325" t="str">
        <f t="shared" ref="A325:A388" si="5">C325&amp;K325</f>
        <v>Кочетов КириллМ14</v>
      </c>
      <c r="B325" s="3">
        <v>27</v>
      </c>
      <c r="C325" t="s">
        <v>335</v>
      </c>
      <c r="D325" t="s">
        <v>12</v>
      </c>
      <c r="E325">
        <v>18</v>
      </c>
      <c r="F325" t="s">
        <v>96</v>
      </c>
      <c r="G325">
        <v>2010</v>
      </c>
      <c r="H325" s="4">
        <v>1.8287037037037036E-2</v>
      </c>
      <c r="I325">
        <v>27</v>
      </c>
      <c r="J325">
        <v>132</v>
      </c>
      <c r="K325" t="s">
        <v>893</v>
      </c>
    </row>
    <row r="326" spans="1:11" x14ac:dyDescent="0.35">
      <c r="A326" t="str">
        <f t="shared" si="5"/>
        <v>Попов МакарМ14</v>
      </c>
      <c r="B326" s="3">
        <v>28</v>
      </c>
      <c r="C326" t="s">
        <v>336</v>
      </c>
      <c r="D326" t="s">
        <v>12</v>
      </c>
      <c r="E326">
        <v>18</v>
      </c>
      <c r="F326" t="s">
        <v>85</v>
      </c>
      <c r="G326">
        <v>2010</v>
      </c>
      <c r="H326" s="4">
        <v>1.8287037037037036E-2</v>
      </c>
      <c r="I326">
        <f xml:space="preserve"> 27</f>
        <v>27</v>
      </c>
      <c r="J326">
        <v>132</v>
      </c>
      <c r="K326" t="s">
        <v>893</v>
      </c>
    </row>
    <row r="327" spans="1:11" x14ac:dyDescent="0.35">
      <c r="A327" t="str">
        <f t="shared" si="5"/>
        <v>Чернышев ВячеславМ14</v>
      </c>
      <c r="B327" s="3">
        <v>29</v>
      </c>
      <c r="C327" t="s">
        <v>337</v>
      </c>
      <c r="D327" t="s">
        <v>12</v>
      </c>
      <c r="E327">
        <v>18</v>
      </c>
      <c r="F327" t="s">
        <v>85</v>
      </c>
      <c r="G327">
        <v>2009</v>
      </c>
      <c r="H327" s="4">
        <v>1.8368055555555554E-2</v>
      </c>
      <c r="I327">
        <v>29</v>
      </c>
      <c r="J327">
        <v>131.19999999999999</v>
      </c>
      <c r="K327" t="s">
        <v>893</v>
      </c>
    </row>
    <row r="328" spans="1:11" x14ac:dyDescent="0.35">
      <c r="A328" t="str">
        <f t="shared" si="5"/>
        <v>Гурченко КириллМ14</v>
      </c>
      <c r="B328" s="3">
        <v>30</v>
      </c>
      <c r="C328" t="s">
        <v>338</v>
      </c>
      <c r="D328" t="s">
        <v>12</v>
      </c>
      <c r="E328">
        <v>18</v>
      </c>
      <c r="F328" t="s">
        <v>45</v>
      </c>
      <c r="G328">
        <v>2009</v>
      </c>
      <c r="H328" s="4">
        <v>1.8402777777777778E-2</v>
      </c>
      <c r="I328">
        <v>30</v>
      </c>
      <c r="J328">
        <v>130.9</v>
      </c>
      <c r="K328" t="s">
        <v>893</v>
      </c>
    </row>
    <row r="329" spans="1:11" x14ac:dyDescent="0.35">
      <c r="A329" t="str">
        <f t="shared" si="5"/>
        <v>Кабанов ЯрославМ14</v>
      </c>
      <c r="B329" s="3">
        <v>31</v>
      </c>
      <c r="C329" t="s">
        <v>339</v>
      </c>
      <c r="D329" t="s">
        <v>12</v>
      </c>
      <c r="E329">
        <v>18</v>
      </c>
      <c r="F329" t="s">
        <v>96</v>
      </c>
      <c r="G329">
        <v>2010</v>
      </c>
      <c r="H329" s="4">
        <v>1.8668981481481481E-2</v>
      </c>
      <c r="I329">
        <v>31</v>
      </c>
      <c r="J329">
        <v>128.5</v>
      </c>
      <c r="K329" t="s">
        <v>893</v>
      </c>
    </row>
    <row r="330" spans="1:11" x14ac:dyDescent="0.35">
      <c r="A330" t="str">
        <f t="shared" si="5"/>
        <v>Лоза ДаниилМ14</v>
      </c>
      <c r="B330" s="3">
        <v>32</v>
      </c>
      <c r="C330" t="s">
        <v>340</v>
      </c>
      <c r="D330" t="s">
        <v>12</v>
      </c>
      <c r="E330">
        <v>18</v>
      </c>
      <c r="F330" t="s">
        <v>40</v>
      </c>
      <c r="G330">
        <v>2010</v>
      </c>
      <c r="H330" s="4">
        <v>1.8692129629629631E-2</v>
      </c>
      <c r="I330">
        <v>32</v>
      </c>
      <c r="J330">
        <v>128.19999999999999</v>
      </c>
      <c r="K330" t="s">
        <v>893</v>
      </c>
    </row>
    <row r="331" spans="1:11" x14ac:dyDescent="0.35">
      <c r="A331" t="str">
        <f t="shared" si="5"/>
        <v>Титов АлександрМ14</v>
      </c>
      <c r="B331" s="3">
        <v>33</v>
      </c>
      <c r="C331" t="s">
        <v>341</v>
      </c>
      <c r="D331" t="s">
        <v>12</v>
      </c>
      <c r="E331">
        <v>18</v>
      </c>
      <c r="F331" t="s">
        <v>34</v>
      </c>
      <c r="G331">
        <v>2010</v>
      </c>
      <c r="H331" s="4">
        <v>1.9212962962962963E-2</v>
      </c>
      <c r="I331">
        <v>33</v>
      </c>
      <c r="J331">
        <v>123.5</v>
      </c>
      <c r="K331" t="s">
        <v>893</v>
      </c>
    </row>
    <row r="332" spans="1:11" x14ac:dyDescent="0.35">
      <c r="A332" t="str">
        <f t="shared" si="5"/>
        <v>Чижов ЮрийМ14</v>
      </c>
      <c r="B332" s="3">
        <v>34</v>
      </c>
      <c r="C332" t="s">
        <v>342</v>
      </c>
      <c r="D332" t="s">
        <v>343</v>
      </c>
      <c r="E332" t="s">
        <v>344</v>
      </c>
      <c r="F332" t="s">
        <v>345</v>
      </c>
      <c r="G332">
        <v>2009</v>
      </c>
      <c r="H332" s="4">
        <v>1.9351851851851853E-2</v>
      </c>
      <c r="I332">
        <v>34</v>
      </c>
      <c r="J332">
        <v>122.2</v>
      </c>
      <c r="K332" t="s">
        <v>893</v>
      </c>
    </row>
    <row r="333" spans="1:11" x14ac:dyDescent="0.35">
      <c r="A333" t="str">
        <f t="shared" si="5"/>
        <v>Недосекин ВладимирМ14</v>
      </c>
      <c r="B333" s="3">
        <v>35</v>
      </c>
      <c r="C333" t="s">
        <v>346</v>
      </c>
      <c r="D333" t="s">
        <v>12</v>
      </c>
      <c r="E333">
        <v>18</v>
      </c>
      <c r="F333" t="s">
        <v>96</v>
      </c>
      <c r="G333">
        <v>2010</v>
      </c>
      <c r="H333" s="4">
        <v>1.9722222222222221E-2</v>
      </c>
      <c r="I333">
        <v>35</v>
      </c>
      <c r="J333">
        <v>118.8</v>
      </c>
      <c r="K333" t="s">
        <v>893</v>
      </c>
    </row>
    <row r="334" spans="1:11" x14ac:dyDescent="0.35">
      <c r="A334" t="str">
        <f t="shared" si="5"/>
        <v>Кальченко ДанилаМ14</v>
      </c>
      <c r="B334" s="3">
        <v>36</v>
      </c>
      <c r="C334" t="s">
        <v>347</v>
      </c>
      <c r="D334" t="s">
        <v>12</v>
      </c>
      <c r="E334">
        <v>18</v>
      </c>
      <c r="F334" t="s">
        <v>51</v>
      </c>
      <c r="G334">
        <v>2010</v>
      </c>
      <c r="H334" s="4">
        <v>1.9814814814814816E-2</v>
      </c>
      <c r="I334">
        <v>36</v>
      </c>
      <c r="J334">
        <v>117.9</v>
      </c>
      <c r="K334" t="s">
        <v>893</v>
      </c>
    </row>
    <row r="335" spans="1:11" x14ac:dyDescent="0.35">
      <c r="A335" t="str">
        <f t="shared" si="5"/>
        <v>Пушкин ЗахарМ14</v>
      </c>
      <c r="B335" s="3">
        <v>37</v>
      </c>
      <c r="C335" t="s">
        <v>348</v>
      </c>
      <c r="D335" t="s">
        <v>12</v>
      </c>
      <c r="E335">
        <v>18</v>
      </c>
      <c r="F335" t="s">
        <v>17</v>
      </c>
      <c r="G335">
        <v>2009</v>
      </c>
      <c r="H335" s="4">
        <v>2.0601851851851854E-2</v>
      </c>
      <c r="I335">
        <v>37</v>
      </c>
      <c r="J335">
        <v>110.7</v>
      </c>
      <c r="K335" t="s">
        <v>893</v>
      </c>
    </row>
    <row r="336" spans="1:11" x14ac:dyDescent="0.35">
      <c r="A336" t="str">
        <f t="shared" si="5"/>
        <v>Зеленский АндрейМ14</v>
      </c>
      <c r="B336" s="3">
        <v>38</v>
      </c>
      <c r="C336" t="s">
        <v>349</v>
      </c>
      <c r="D336" t="s">
        <v>12</v>
      </c>
      <c r="E336">
        <v>18</v>
      </c>
      <c r="F336" t="s">
        <v>64</v>
      </c>
      <c r="G336">
        <v>2010</v>
      </c>
      <c r="H336" s="4">
        <v>2.0833333333333332E-2</v>
      </c>
      <c r="I336">
        <v>38</v>
      </c>
      <c r="J336">
        <v>108.6</v>
      </c>
      <c r="K336" t="s">
        <v>893</v>
      </c>
    </row>
    <row r="337" spans="1:11" x14ac:dyDescent="0.35">
      <c r="A337" t="str">
        <f t="shared" si="5"/>
        <v>Тарасов ОлегМ14</v>
      </c>
      <c r="B337" s="3">
        <v>39</v>
      </c>
      <c r="C337" t="s">
        <v>350</v>
      </c>
      <c r="D337" t="s">
        <v>12</v>
      </c>
      <c r="E337">
        <v>18</v>
      </c>
      <c r="F337" t="s">
        <v>96</v>
      </c>
      <c r="G337">
        <v>2009</v>
      </c>
      <c r="H337" s="4">
        <v>2.0868055555555556E-2</v>
      </c>
      <c r="I337">
        <v>39</v>
      </c>
      <c r="J337">
        <v>108.2</v>
      </c>
      <c r="K337" t="s">
        <v>893</v>
      </c>
    </row>
    <row r="338" spans="1:11" x14ac:dyDescent="0.35">
      <c r="A338" t="str">
        <f t="shared" si="5"/>
        <v>Полегешко ДаниилМ14</v>
      </c>
      <c r="B338" s="3">
        <v>40</v>
      </c>
      <c r="C338" t="s">
        <v>351</v>
      </c>
      <c r="D338" t="s">
        <v>12</v>
      </c>
      <c r="E338">
        <v>18</v>
      </c>
      <c r="F338" t="s">
        <v>20</v>
      </c>
      <c r="G338">
        <v>2009</v>
      </c>
      <c r="H338" s="4">
        <v>2.1053240740740744E-2</v>
      </c>
      <c r="I338">
        <v>40</v>
      </c>
      <c r="J338">
        <v>106.5</v>
      </c>
      <c r="K338" t="s">
        <v>893</v>
      </c>
    </row>
    <row r="339" spans="1:11" x14ac:dyDescent="0.35">
      <c r="A339" t="str">
        <f t="shared" si="5"/>
        <v>Ласкин ПавелМ14</v>
      </c>
      <c r="B339" s="3">
        <v>41</v>
      </c>
      <c r="C339" t="s">
        <v>352</v>
      </c>
      <c r="D339" t="s">
        <v>12</v>
      </c>
      <c r="E339">
        <v>18</v>
      </c>
      <c r="F339" t="s">
        <v>20</v>
      </c>
      <c r="G339">
        <v>2009</v>
      </c>
      <c r="H339" s="4">
        <v>2.1458333333333333E-2</v>
      </c>
      <c r="I339">
        <v>41</v>
      </c>
      <c r="J339">
        <v>102.8</v>
      </c>
      <c r="K339" t="s">
        <v>893</v>
      </c>
    </row>
    <row r="340" spans="1:11" x14ac:dyDescent="0.35">
      <c r="A340" t="str">
        <f t="shared" si="5"/>
        <v>Попов РодионМ14</v>
      </c>
      <c r="B340" s="3">
        <v>42</v>
      </c>
      <c r="C340" t="s">
        <v>353</v>
      </c>
      <c r="D340" t="s">
        <v>12</v>
      </c>
      <c r="E340">
        <v>18</v>
      </c>
      <c r="F340" t="s">
        <v>25</v>
      </c>
      <c r="G340">
        <v>2009</v>
      </c>
      <c r="H340" s="4">
        <v>2.1712962962962962E-2</v>
      </c>
      <c r="I340">
        <v>42</v>
      </c>
      <c r="J340">
        <v>100.5</v>
      </c>
      <c r="K340" t="s">
        <v>893</v>
      </c>
    </row>
    <row r="341" spans="1:11" x14ac:dyDescent="0.35">
      <c r="A341" t="str">
        <f t="shared" si="5"/>
        <v>Сайгаков КонстантинМ14</v>
      </c>
      <c r="B341" s="3">
        <v>43</v>
      </c>
      <c r="C341" t="s">
        <v>354</v>
      </c>
      <c r="D341" t="s">
        <v>12</v>
      </c>
      <c r="E341">
        <v>18</v>
      </c>
      <c r="F341" t="s">
        <v>15</v>
      </c>
      <c r="G341">
        <v>2010</v>
      </c>
      <c r="H341" s="4">
        <v>2.1944444444444447E-2</v>
      </c>
      <c r="I341">
        <v>43</v>
      </c>
      <c r="J341">
        <v>98.3</v>
      </c>
      <c r="K341" t="s">
        <v>893</v>
      </c>
    </row>
    <row r="342" spans="1:11" x14ac:dyDescent="0.35">
      <c r="A342" t="str">
        <f t="shared" si="5"/>
        <v>Егорушкин ДаниилМ14</v>
      </c>
      <c r="B342" s="3">
        <v>44</v>
      </c>
      <c r="C342" t="s">
        <v>355</v>
      </c>
      <c r="D342" t="s">
        <v>12</v>
      </c>
      <c r="E342">
        <v>18</v>
      </c>
      <c r="F342" t="s">
        <v>34</v>
      </c>
      <c r="G342">
        <v>2010</v>
      </c>
      <c r="H342" s="4">
        <v>2.2141203703703705E-2</v>
      </c>
      <c r="I342">
        <v>44</v>
      </c>
      <c r="J342">
        <v>96.5</v>
      </c>
      <c r="K342" t="s">
        <v>893</v>
      </c>
    </row>
    <row r="343" spans="1:11" x14ac:dyDescent="0.35">
      <c r="A343" t="str">
        <f t="shared" si="5"/>
        <v>Пошвин АртёмМ14</v>
      </c>
      <c r="B343" s="3">
        <v>45</v>
      </c>
      <c r="C343" t="s">
        <v>356</v>
      </c>
      <c r="D343" t="s">
        <v>12</v>
      </c>
      <c r="E343">
        <v>18</v>
      </c>
      <c r="F343" t="s">
        <v>64</v>
      </c>
      <c r="G343">
        <v>2010</v>
      </c>
      <c r="H343" s="4">
        <v>2.2395833333333334E-2</v>
      </c>
      <c r="I343">
        <v>45</v>
      </c>
      <c r="J343">
        <v>94.2</v>
      </c>
      <c r="K343" t="s">
        <v>893</v>
      </c>
    </row>
    <row r="344" spans="1:11" x14ac:dyDescent="0.35">
      <c r="A344" t="str">
        <f t="shared" si="5"/>
        <v>Зеленский АнатолийМ14</v>
      </c>
      <c r="B344" s="3">
        <v>46</v>
      </c>
      <c r="C344" t="s">
        <v>357</v>
      </c>
      <c r="D344" t="s">
        <v>12</v>
      </c>
      <c r="E344">
        <v>18</v>
      </c>
      <c r="F344" t="s">
        <v>40</v>
      </c>
      <c r="G344">
        <v>2009</v>
      </c>
      <c r="H344" s="4">
        <v>2.2789351851851852E-2</v>
      </c>
      <c r="I344">
        <v>46</v>
      </c>
      <c r="J344">
        <v>90.6</v>
      </c>
      <c r="K344" t="s">
        <v>893</v>
      </c>
    </row>
    <row r="345" spans="1:11" x14ac:dyDescent="0.35">
      <c r="A345" t="str">
        <f t="shared" si="5"/>
        <v>Логвин ИльяМ14</v>
      </c>
      <c r="B345" s="3">
        <v>47</v>
      </c>
      <c r="C345" t="s">
        <v>358</v>
      </c>
      <c r="D345" t="s">
        <v>12</v>
      </c>
      <c r="E345">
        <v>18</v>
      </c>
      <c r="F345" t="s">
        <v>51</v>
      </c>
      <c r="G345">
        <v>2009</v>
      </c>
      <c r="H345" s="4">
        <v>2.3518518518518518E-2</v>
      </c>
      <c r="I345">
        <v>47</v>
      </c>
      <c r="J345">
        <v>83.9</v>
      </c>
      <c r="K345" t="s">
        <v>893</v>
      </c>
    </row>
    <row r="346" spans="1:11" x14ac:dyDescent="0.35">
      <c r="A346" t="str">
        <f t="shared" si="5"/>
        <v>Панков НикитаМ14</v>
      </c>
      <c r="B346" s="3">
        <v>48</v>
      </c>
      <c r="C346" t="s">
        <v>359</v>
      </c>
      <c r="D346" t="s">
        <v>12</v>
      </c>
      <c r="E346">
        <v>18</v>
      </c>
      <c r="F346" t="s">
        <v>40</v>
      </c>
      <c r="G346">
        <v>2010</v>
      </c>
      <c r="H346" s="4">
        <v>2.4999999999999998E-2</v>
      </c>
      <c r="I346">
        <v>48</v>
      </c>
      <c r="J346">
        <v>70.3</v>
      </c>
      <c r="K346" t="s">
        <v>893</v>
      </c>
    </row>
    <row r="347" spans="1:11" x14ac:dyDescent="0.35">
      <c r="A347" t="str">
        <f t="shared" si="5"/>
        <v>Тютин ВиталийМ14</v>
      </c>
      <c r="B347" s="3">
        <v>49</v>
      </c>
      <c r="C347" t="s">
        <v>360</v>
      </c>
      <c r="D347" t="s">
        <v>12</v>
      </c>
      <c r="E347">
        <v>18</v>
      </c>
      <c r="F347" t="s">
        <v>22</v>
      </c>
      <c r="G347">
        <v>2010</v>
      </c>
      <c r="H347" s="4">
        <v>2.5138888888888891E-2</v>
      </c>
      <c r="I347">
        <v>49</v>
      </c>
      <c r="J347">
        <v>69</v>
      </c>
      <c r="K347" t="s">
        <v>893</v>
      </c>
    </row>
    <row r="348" spans="1:11" x14ac:dyDescent="0.35">
      <c r="A348" t="str">
        <f t="shared" si="5"/>
        <v>Субботин ИгорьМ14</v>
      </c>
      <c r="B348" s="3">
        <v>50</v>
      </c>
      <c r="C348" t="s">
        <v>361</v>
      </c>
      <c r="D348" t="s">
        <v>12</v>
      </c>
      <c r="E348">
        <v>18</v>
      </c>
      <c r="F348" t="s">
        <v>40</v>
      </c>
      <c r="G348">
        <v>2009</v>
      </c>
      <c r="H348" s="4">
        <v>2.5555555555555554E-2</v>
      </c>
      <c r="I348">
        <v>50</v>
      </c>
      <c r="J348">
        <v>65.2</v>
      </c>
      <c r="K348" t="s">
        <v>893</v>
      </c>
    </row>
    <row r="349" spans="1:11" x14ac:dyDescent="0.35">
      <c r="A349" t="str">
        <f t="shared" si="5"/>
        <v>Головин МаксимМ14</v>
      </c>
      <c r="B349" s="3">
        <v>51</v>
      </c>
      <c r="C349" t="s">
        <v>362</v>
      </c>
      <c r="D349" t="s">
        <v>12</v>
      </c>
      <c r="E349">
        <v>18</v>
      </c>
      <c r="F349" t="s">
        <v>34</v>
      </c>
      <c r="G349">
        <v>2010</v>
      </c>
      <c r="H349" s="4">
        <v>2.568287037037037E-2</v>
      </c>
      <c r="I349">
        <v>51</v>
      </c>
      <c r="J349">
        <v>64</v>
      </c>
      <c r="K349" t="s">
        <v>893</v>
      </c>
    </row>
    <row r="350" spans="1:11" x14ac:dyDescent="0.35">
      <c r="A350" t="str">
        <f t="shared" si="5"/>
        <v>Митин АлександрМ14</v>
      </c>
      <c r="B350" s="3">
        <v>52</v>
      </c>
      <c r="C350" t="s">
        <v>363</v>
      </c>
      <c r="D350" t="s">
        <v>12</v>
      </c>
      <c r="E350">
        <v>18</v>
      </c>
      <c r="F350" t="s">
        <v>22</v>
      </c>
      <c r="G350">
        <v>2010</v>
      </c>
      <c r="H350" s="4">
        <v>2.8668981481481479E-2</v>
      </c>
      <c r="I350">
        <v>52</v>
      </c>
      <c r="J350">
        <v>36.5</v>
      </c>
      <c r="K350" t="s">
        <v>893</v>
      </c>
    </row>
    <row r="351" spans="1:11" x14ac:dyDescent="0.35">
      <c r="A351" t="str">
        <f t="shared" si="5"/>
        <v>Бушманов МихаилМ14</v>
      </c>
      <c r="B351" s="3">
        <v>53</v>
      </c>
      <c r="C351" t="s">
        <v>364</v>
      </c>
      <c r="D351" t="s">
        <v>12</v>
      </c>
      <c r="E351">
        <v>18</v>
      </c>
      <c r="F351" t="s">
        <v>13</v>
      </c>
      <c r="G351">
        <v>2010</v>
      </c>
      <c r="H351" s="4">
        <v>3.005787037037037E-2</v>
      </c>
      <c r="I351">
        <v>53</v>
      </c>
      <c r="J351">
        <v>23.8</v>
      </c>
      <c r="K351" t="s">
        <v>893</v>
      </c>
    </row>
    <row r="352" spans="1:11" x14ac:dyDescent="0.35">
      <c r="A352" t="str">
        <f t="shared" si="5"/>
        <v>Живов МаксимМ14</v>
      </c>
      <c r="B352" s="3">
        <v>54</v>
      </c>
      <c r="C352" t="s">
        <v>365</v>
      </c>
      <c r="D352" t="s">
        <v>12</v>
      </c>
      <c r="E352">
        <v>18</v>
      </c>
      <c r="F352" t="s">
        <v>22</v>
      </c>
      <c r="G352">
        <v>2009</v>
      </c>
      <c r="H352" s="4">
        <v>3.0081018518518521E-2</v>
      </c>
      <c r="I352">
        <v>54</v>
      </c>
      <c r="J352">
        <v>23.6</v>
      </c>
      <c r="K352" t="s">
        <v>893</v>
      </c>
    </row>
    <row r="353" spans="1:11" x14ac:dyDescent="0.35">
      <c r="A353" t="str">
        <f t="shared" si="5"/>
        <v>Алексеев ИванМ14</v>
      </c>
      <c r="B353" s="3">
        <v>55</v>
      </c>
      <c r="C353" t="s">
        <v>366</v>
      </c>
      <c r="D353" t="s">
        <v>12</v>
      </c>
      <c r="E353">
        <v>18</v>
      </c>
      <c r="F353" t="s">
        <v>34</v>
      </c>
      <c r="G353">
        <v>2010</v>
      </c>
      <c r="H353" s="4">
        <v>3.1446759259259258E-2</v>
      </c>
      <c r="I353">
        <v>55</v>
      </c>
      <c r="J353">
        <v>11</v>
      </c>
      <c r="K353" t="s">
        <v>893</v>
      </c>
    </row>
    <row r="354" spans="1:11" x14ac:dyDescent="0.35">
      <c r="A354" t="str">
        <f t="shared" si="5"/>
        <v>Корсюк ДмитрийМ14</v>
      </c>
      <c r="B354" s="3">
        <v>56</v>
      </c>
      <c r="C354" t="s">
        <v>367</v>
      </c>
      <c r="D354" t="s">
        <v>12</v>
      </c>
      <c r="E354">
        <v>18</v>
      </c>
      <c r="F354" t="s">
        <v>53</v>
      </c>
      <c r="G354">
        <v>2010</v>
      </c>
      <c r="H354" s="4">
        <v>3.7245370370370366E-2</v>
      </c>
      <c r="I354">
        <v>56</v>
      </c>
      <c r="J354">
        <v>1</v>
      </c>
      <c r="K354" t="s">
        <v>893</v>
      </c>
    </row>
    <row r="355" spans="1:11" x14ac:dyDescent="0.35">
      <c r="A355" t="str">
        <f t="shared" si="5"/>
        <v>Клочков ГлебМ14</v>
      </c>
      <c r="B355" s="3">
        <v>57</v>
      </c>
      <c r="C355" t="s">
        <v>368</v>
      </c>
      <c r="D355" t="s">
        <v>12</v>
      </c>
      <c r="E355">
        <v>18</v>
      </c>
      <c r="F355" t="s">
        <v>96</v>
      </c>
      <c r="G355">
        <v>2010</v>
      </c>
      <c r="H355" s="4">
        <v>3.8321759259259257E-2</v>
      </c>
      <c r="I355">
        <v>57</v>
      </c>
      <c r="J355">
        <v>1</v>
      </c>
      <c r="K355" t="s">
        <v>893</v>
      </c>
    </row>
    <row r="356" spans="1:11" x14ac:dyDescent="0.35">
      <c r="A356" t="str">
        <f t="shared" si="5"/>
        <v>Алексеев СтепанМ14</v>
      </c>
      <c r="B356" s="3">
        <v>58</v>
      </c>
      <c r="C356" t="s">
        <v>369</v>
      </c>
      <c r="D356" t="s">
        <v>12</v>
      </c>
      <c r="E356">
        <v>18</v>
      </c>
      <c r="F356" t="s">
        <v>34</v>
      </c>
      <c r="G356">
        <v>2010</v>
      </c>
      <c r="H356" s="4">
        <v>3.9039351851851853E-2</v>
      </c>
      <c r="I356">
        <v>58</v>
      </c>
      <c r="J356">
        <v>1</v>
      </c>
      <c r="K356" t="s">
        <v>893</v>
      </c>
    </row>
    <row r="357" spans="1:11" x14ac:dyDescent="0.35">
      <c r="A357" t="str">
        <f t="shared" si="5"/>
        <v>Мелихов МаксимМ14</v>
      </c>
      <c r="B357" s="3">
        <v>59</v>
      </c>
      <c r="C357" t="s">
        <v>370</v>
      </c>
      <c r="D357" t="s">
        <v>12</v>
      </c>
      <c r="E357">
        <v>18</v>
      </c>
      <c r="F357" t="s">
        <v>22</v>
      </c>
      <c r="G357">
        <v>2010</v>
      </c>
      <c r="H357" t="s">
        <v>28</v>
      </c>
      <c r="J357">
        <v>0</v>
      </c>
      <c r="K357" t="s">
        <v>893</v>
      </c>
    </row>
    <row r="358" spans="1:11" x14ac:dyDescent="0.35">
      <c r="A358" t="str">
        <f t="shared" si="5"/>
        <v>Донец АндрейМ14</v>
      </c>
      <c r="B358" s="3">
        <v>60</v>
      </c>
      <c r="C358" t="s">
        <v>371</v>
      </c>
      <c r="D358" t="s">
        <v>12</v>
      </c>
      <c r="E358">
        <v>18</v>
      </c>
      <c r="F358" t="s">
        <v>17</v>
      </c>
      <c r="G358">
        <v>2009</v>
      </c>
      <c r="H358" t="s">
        <v>28</v>
      </c>
      <c r="J358">
        <v>0</v>
      </c>
      <c r="K358" t="s">
        <v>893</v>
      </c>
    </row>
    <row r="359" spans="1:11" x14ac:dyDescent="0.35">
      <c r="A359" t="str">
        <f t="shared" si="5"/>
        <v>Скляренко АрсенийМ14</v>
      </c>
      <c r="B359" s="3">
        <v>61</v>
      </c>
      <c r="C359" t="s">
        <v>372</v>
      </c>
      <c r="D359" t="s">
        <v>12</v>
      </c>
      <c r="E359">
        <v>18</v>
      </c>
      <c r="F359" t="s">
        <v>96</v>
      </c>
      <c r="G359">
        <v>2009</v>
      </c>
      <c r="H359" t="s">
        <v>28</v>
      </c>
      <c r="J359">
        <v>0</v>
      </c>
      <c r="K359" t="s">
        <v>893</v>
      </c>
    </row>
    <row r="360" spans="1:11" x14ac:dyDescent="0.35">
      <c r="A360" t="str">
        <f t="shared" si="5"/>
        <v>Дьячков АндрейМ14</v>
      </c>
      <c r="B360" s="3">
        <v>62</v>
      </c>
      <c r="C360" t="s">
        <v>373</v>
      </c>
      <c r="D360" t="s">
        <v>12</v>
      </c>
      <c r="E360">
        <v>18</v>
      </c>
      <c r="F360" t="s">
        <v>96</v>
      </c>
      <c r="G360">
        <v>2009</v>
      </c>
      <c r="H360" t="s">
        <v>28</v>
      </c>
      <c r="J360">
        <v>0</v>
      </c>
      <c r="K360" t="s">
        <v>893</v>
      </c>
    </row>
    <row r="361" spans="1:11" x14ac:dyDescent="0.35">
      <c r="A361" t="str">
        <f t="shared" si="5"/>
        <v>Ситников РодионМ14</v>
      </c>
      <c r="B361" s="3">
        <v>63</v>
      </c>
      <c r="C361" t="s">
        <v>374</v>
      </c>
      <c r="D361" t="s">
        <v>375</v>
      </c>
      <c r="E361" t="s">
        <v>376</v>
      </c>
      <c r="F361" t="s">
        <v>377</v>
      </c>
      <c r="G361">
        <v>2009</v>
      </c>
      <c r="H361" t="s">
        <v>28</v>
      </c>
      <c r="J361">
        <v>0</v>
      </c>
      <c r="K361" t="s">
        <v>893</v>
      </c>
    </row>
    <row r="362" spans="1:11" x14ac:dyDescent="0.35">
      <c r="A362" t="str">
        <f t="shared" si="5"/>
        <v>Крюков ГеоргийМ14</v>
      </c>
      <c r="B362" s="3">
        <v>64</v>
      </c>
      <c r="C362" t="s">
        <v>378</v>
      </c>
      <c r="D362" t="s">
        <v>12</v>
      </c>
      <c r="E362">
        <v>18</v>
      </c>
      <c r="F362" t="s">
        <v>15</v>
      </c>
      <c r="G362">
        <v>2010</v>
      </c>
      <c r="H362" t="s">
        <v>28</v>
      </c>
      <c r="J362">
        <v>0</v>
      </c>
      <c r="K362" t="s">
        <v>893</v>
      </c>
    </row>
    <row r="363" spans="1:11" x14ac:dyDescent="0.35">
      <c r="A363" t="str">
        <f t="shared" si="5"/>
        <v>Нагорный МаксимМ14</v>
      </c>
      <c r="B363" s="3">
        <v>65</v>
      </c>
      <c r="C363" t="s">
        <v>379</v>
      </c>
      <c r="D363" t="s">
        <v>12</v>
      </c>
      <c r="E363">
        <v>18</v>
      </c>
      <c r="F363" t="s">
        <v>27</v>
      </c>
      <c r="G363">
        <v>2009</v>
      </c>
      <c r="H363" t="s">
        <v>28</v>
      </c>
      <c r="J363">
        <v>0</v>
      </c>
      <c r="K363" t="s">
        <v>893</v>
      </c>
    </row>
    <row r="364" spans="1:11" x14ac:dyDescent="0.35">
      <c r="A364" t="str">
        <f t="shared" si="5"/>
        <v>Долуденко АртёмМ14</v>
      </c>
      <c r="B364" s="3">
        <v>66</v>
      </c>
      <c r="C364" t="s">
        <v>380</v>
      </c>
      <c r="D364" t="s">
        <v>12</v>
      </c>
      <c r="E364">
        <v>18</v>
      </c>
      <c r="F364" t="s">
        <v>13</v>
      </c>
      <c r="G364">
        <v>2009</v>
      </c>
      <c r="H364" t="s">
        <v>28</v>
      </c>
      <c r="J364">
        <v>0</v>
      </c>
      <c r="K364" t="s">
        <v>893</v>
      </c>
    </row>
    <row r="365" spans="1:11" x14ac:dyDescent="0.35">
      <c r="A365" t="str">
        <f t="shared" si="5"/>
        <v/>
      </c>
    </row>
    <row r="366" spans="1:11" ht="15.5" x14ac:dyDescent="0.35">
      <c r="A366" t="str">
        <f t="shared" si="5"/>
        <v>12 КП, 2,5 км</v>
      </c>
      <c r="B366" s="1" t="s">
        <v>381</v>
      </c>
      <c r="C366" t="s">
        <v>157</v>
      </c>
    </row>
    <row r="367" spans="1:11" x14ac:dyDescent="0.35">
      <c r="A367" t="str">
        <f t="shared" si="5"/>
        <v/>
      </c>
    </row>
    <row r="368" spans="1:11" x14ac:dyDescent="0.35">
      <c r="A368" t="str">
        <f t="shared" si="5"/>
        <v>Фамилия, имя</v>
      </c>
      <c r="B368" s="2" t="s">
        <v>2</v>
      </c>
      <c r="C368" t="s">
        <v>3</v>
      </c>
      <c r="D368" t="s">
        <v>4</v>
      </c>
      <c r="E368" t="s">
        <v>5</v>
      </c>
      <c r="F368" t="s">
        <v>6</v>
      </c>
      <c r="G368" t="s">
        <v>7</v>
      </c>
      <c r="H368" t="s">
        <v>8</v>
      </c>
      <c r="I368" t="s">
        <v>9</v>
      </c>
      <c r="J368" t="s">
        <v>10</v>
      </c>
    </row>
    <row r="369" spans="1:11" x14ac:dyDescent="0.35">
      <c r="A369" t="str">
        <f t="shared" si="5"/>
        <v>Тимонин ВладиславМ16</v>
      </c>
      <c r="B369" s="3">
        <v>1</v>
      </c>
      <c r="C369" t="s">
        <v>382</v>
      </c>
      <c r="D369" t="s">
        <v>12</v>
      </c>
      <c r="E369">
        <v>18</v>
      </c>
      <c r="F369" t="s">
        <v>27</v>
      </c>
      <c r="G369">
        <v>2008</v>
      </c>
      <c r="H369" s="4">
        <v>1.207175925925926E-2</v>
      </c>
      <c r="I369">
        <v>1</v>
      </c>
      <c r="J369">
        <v>200</v>
      </c>
      <c r="K369" t="s">
        <v>894</v>
      </c>
    </row>
    <row r="370" spans="1:11" x14ac:dyDescent="0.35">
      <c r="A370" t="str">
        <f t="shared" si="5"/>
        <v>Арапов АртемийМ16</v>
      </c>
      <c r="B370" s="3">
        <v>2</v>
      </c>
      <c r="C370" t="s">
        <v>383</v>
      </c>
      <c r="D370" t="s">
        <v>12</v>
      </c>
      <c r="E370">
        <v>18</v>
      </c>
      <c r="F370" t="s">
        <v>20</v>
      </c>
      <c r="G370">
        <v>2008</v>
      </c>
      <c r="H370" s="4">
        <v>1.3912037037037037E-2</v>
      </c>
      <c r="I370">
        <v>2</v>
      </c>
      <c r="J370">
        <v>184.8</v>
      </c>
      <c r="K370" t="s">
        <v>894</v>
      </c>
    </row>
    <row r="371" spans="1:11" x14ac:dyDescent="0.35">
      <c r="A371" t="str">
        <f t="shared" si="5"/>
        <v>Сигаев ЛеонидМ16</v>
      </c>
      <c r="B371" s="3">
        <v>3</v>
      </c>
      <c r="C371" t="s">
        <v>384</v>
      </c>
      <c r="D371" t="s">
        <v>12</v>
      </c>
      <c r="E371">
        <v>18</v>
      </c>
      <c r="F371" t="s">
        <v>17</v>
      </c>
      <c r="G371">
        <v>2008</v>
      </c>
      <c r="H371" s="4">
        <v>1.3912037037037037E-2</v>
      </c>
      <c r="I371">
        <f xml:space="preserve">  2</f>
        <v>2</v>
      </c>
      <c r="J371">
        <v>184.8</v>
      </c>
      <c r="K371" t="s">
        <v>894</v>
      </c>
    </row>
    <row r="372" spans="1:11" x14ac:dyDescent="0.35">
      <c r="A372" t="str">
        <f t="shared" si="5"/>
        <v>Джамил ОмарМ16</v>
      </c>
      <c r="B372" s="3">
        <v>4</v>
      </c>
      <c r="C372" t="s">
        <v>385</v>
      </c>
      <c r="D372" t="s">
        <v>12</v>
      </c>
      <c r="E372">
        <v>18</v>
      </c>
      <c r="F372" t="s">
        <v>27</v>
      </c>
      <c r="G372">
        <v>2007</v>
      </c>
      <c r="H372" s="4">
        <v>1.4004629629629631E-2</v>
      </c>
      <c r="I372">
        <v>4</v>
      </c>
      <c r="J372">
        <v>184</v>
      </c>
      <c r="K372" t="s">
        <v>894</v>
      </c>
    </row>
    <row r="373" spans="1:11" x14ac:dyDescent="0.35">
      <c r="A373" t="str">
        <f t="shared" si="5"/>
        <v>Акимов ЮрийМ16</v>
      </c>
      <c r="B373" s="3">
        <v>5</v>
      </c>
      <c r="C373" t="s">
        <v>386</v>
      </c>
      <c r="D373" t="s">
        <v>12</v>
      </c>
      <c r="E373">
        <v>18</v>
      </c>
      <c r="F373" t="s">
        <v>15</v>
      </c>
      <c r="G373">
        <v>2007</v>
      </c>
      <c r="H373" s="4">
        <v>1.4675925925925926E-2</v>
      </c>
      <c r="I373">
        <v>5</v>
      </c>
      <c r="J373">
        <v>178.5</v>
      </c>
      <c r="K373" t="s">
        <v>894</v>
      </c>
    </row>
    <row r="374" spans="1:11" x14ac:dyDescent="0.35">
      <c r="A374" t="str">
        <f t="shared" si="5"/>
        <v>Ведманкин АндрейМ16</v>
      </c>
      <c r="B374" s="3">
        <v>6</v>
      </c>
      <c r="C374" t="s">
        <v>387</v>
      </c>
      <c r="D374" t="s">
        <v>12</v>
      </c>
      <c r="E374">
        <v>18</v>
      </c>
      <c r="F374" t="s">
        <v>17</v>
      </c>
      <c r="G374">
        <v>2007</v>
      </c>
      <c r="H374" s="4">
        <v>1.5150462962962963E-2</v>
      </c>
      <c r="I374">
        <v>6</v>
      </c>
      <c r="J374">
        <v>174.5</v>
      </c>
      <c r="K374" t="s">
        <v>894</v>
      </c>
    </row>
    <row r="375" spans="1:11" x14ac:dyDescent="0.35">
      <c r="A375" t="str">
        <f t="shared" si="5"/>
        <v>Землянухин АртёмМ16</v>
      </c>
      <c r="B375" s="3">
        <v>7</v>
      </c>
      <c r="C375" t="s">
        <v>388</v>
      </c>
      <c r="D375" t="s">
        <v>12</v>
      </c>
      <c r="E375">
        <v>18</v>
      </c>
      <c r="F375" t="s">
        <v>22</v>
      </c>
      <c r="G375">
        <v>2007</v>
      </c>
      <c r="H375" s="4">
        <v>1.554398148148148E-2</v>
      </c>
      <c r="I375">
        <v>7</v>
      </c>
      <c r="J375">
        <v>171.3</v>
      </c>
      <c r="K375" t="s">
        <v>894</v>
      </c>
    </row>
    <row r="376" spans="1:11" x14ac:dyDescent="0.35">
      <c r="A376" t="str">
        <f t="shared" si="5"/>
        <v>Доценко ДаниилМ16</v>
      </c>
      <c r="B376" s="3">
        <v>8</v>
      </c>
      <c r="C376" t="s">
        <v>389</v>
      </c>
      <c r="D376" t="s">
        <v>12</v>
      </c>
      <c r="E376">
        <v>18</v>
      </c>
      <c r="F376" t="s">
        <v>17</v>
      </c>
      <c r="G376">
        <v>2007</v>
      </c>
      <c r="H376" s="4">
        <v>1.6111111111111111E-2</v>
      </c>
      <c r="I376">
        <v>8</v>
      </c>
      <c r="J376">
        <v>166.6</v>
      </c>
      <c r="K376" t="s">
        <v>894</v>
      </c>
    </row>
    <row r="377" spans="1:11" x14ac:dyDescent="0.35">
      <c r="A377" t="str">
        <f t="shared" si="5"/>
        <v>Хлуднев КириллМ16</v>
      </c>
      <c r="B377" s="3">
        <v>9</v>
      </c>
      <c r="C377" t="s">
        <v>390</v>
      </c>
      <c r="D377" t="s">
        <v>12</v>
      </c>
      <c r="E377">
        <v>18</v>
      </c>
      <c r="F377" t="s">
        <v>20</v>
      </c>
      <c r="G377">
        <v>2008</v>
      </c>
      <c r="H377" s="4">
        <v>1.6608796296296299E-2</v>
      </c>
      <c r="I377">
        <v>9</v>
      </c>
      <c r="J377">
        <v>162.5</v>
      </c>
      <c r="K377" t="s">
        <v>894</v>
      </c>
    </row>
    <row r="378" spans="1:11" x14ac:dyDescent="0.35">
      <c r="A378" t="str">
        <f t="shared" si="5"/>
        <v>Мироненко КонстантинМ16</v>
      </c>
      <c r="B378" s="3">
        <v>10</v>
      </c>
      <c r="C378" t="s">
        <v>391</v>
      </c>
      <c r="D378" t="s">
        <v>12</v>
      </c>
      <c r="E378">
        <v>18</v>
      </c>
      <c r="F378" t="s">
        <v>51</v>
      </c>
      <c r="G378">
        <v>2008</v>
      </c>
      <c r="H378" s="4">
        <v>1.6932870370370369E-2</v>
      </c>
      <c r="I378">
        <v>10</v>
      </c>
      <c r="J378">
        <v>159.80000000000001</v>
      </c>
      <c r="K378" t="s">
        <v>894</v>
      </c>
    </row>
    <row r="379" spans="1:11" x14ac:dyDescent="0.35">
      <c r="A379" t="str">
        <f t="shared" si="5"/>
        <v>Дорохин АлександрМ16</v>
      </c>
      <c r="B379" s="3">
        <v>11</v>
      </c>
      <c r="C379" t="s">
        <v>392</v>
      </c>
      <c r="D379" t="s">
        <v>12</v>
      </c>
      <c r="E379">
        <v>18</v>
      </c>
      <c r="F379" t="s">
        <v>64</v>
      </c>
      <c r="G379">
        <v>2008</v>
      </c>
      <c r="H379" s="4">
        <v>1.6944444444444443E-2</v>
      </c>
      <c r="I379">
        <v>11</v>
      </c>
      <c r="J379">
        <v>159.69999999999999</v>
      </c>
      <c r="K379" t="s">
        <v>894</v>
      </c>
    </row>
    <row r="380" spans="1:11" x14ac:dyDescent="0.35">
      <c r="A380" t="str">
        <f t="shared" si="5"/>
        <v>Быстрянцев АлександрМ16</v>
      </c>
      <c r="B380" s="3">
        <v>12</v>
      </c>
      <c r="C380" t="s">
        <v>393</v>
      </c>
      <c r="D380" t="s">
        <v>12</v>
      </c>
      <c r="E380">
        <v>18</v>
      </c>
      <c r="F380" t="s">
        <v>53</v>
      </c>
      <c r="G380">
        <v>2008</v>
      </c>
      <c r="H380" s="4">
        <v>1.7627314814814814E-2</v>
      </c>
      <c r="I380">
        <v>12</v>
      </c>
      <c r="J380">
        <v>154</v>
      </c>
      <c r="K380" t="s">
        <v>894</v>
      </c>
    </row>
    <row r="381" spans="1:11" x14ac:dyDescent="0.35">
      <c r="A381" t="str">
        <f t="shared" si="5"/>
        <v>Чеботарев ГеоргийМ16</v>
      </c>
      <c r="B381" s="3">
        <v>13</v>
      </c>
      <c r="C381" t="s">
        <v>394</v>
      </c>
      <c r="D381" t="s">
        <v>12</v>
      </c>
      <c r="E381">
        <v>18</v>
      </c>
      <c r="F381" t="s">
        <v>51</v>
      </c>
      <c r="G381">
        <v>2007</v>
      </c>
      <c r="H381" s="4">
        <v>1.7789351851851851E-2</v>
      </c>
      <c r="I381">
        <v>13</v>
      </c>
      <c r="J381">
        <v>152.69999999999999</v>
      </c>
      <c r="K381" t="s">
        <v>894</v>
      </c>
    </row>
    <row r="382" spans="1:11" x14ac:dyDescent="0.35">
      <c r="A382" t="str">
        <f t="shared" si="5"/>
        <v>Петиков ИванМ16</v>
      </c>
      <c r="B382" s="3">
        <v>14</v>
      </c>
      <c r="C382" t="s">
        <v>395</v>
      </c>
      <c r="D382" t="s">
        <v>12</v>
      </c>
      <c r="E382">
        <v>18</v>
      </c>
      <c r="F382" t="s">
        <v>51</v>
      </c>
      <c r="G382">
        <v>2008</v>
      </c>
      <c r="H382" s="4">
        <v>1.7881944444444443E-2</v>
      </c>
      <c r="I382">
        <v>14</v>
      </c>
      <c r="J382">
        <v>151.9</v>
      </c>
      <c r="K382" t="s">
        <v>894</v>
      </c>
    </row>
    <row r="383" spans="1:11" x14ac:dyDescent="0.35">
      <c r="A383" t="str">
        <f t="shared" si="5"/>
        <v>Свирь НикитаМ16</v>
      </c>
      <c r="B383" s="3">
        <v>15</v>
      </c>
      <c r="C383" t="s">
        <v>396</v>
      </c>
      <c r="D383" t="s">
        <v>12</v>
      </c>
      <c r="E383">
        <v>18</v>
      </c>
      <c r="F383" t="s">
        <v>27</v>
      </c>
      <c r="G383">
        <v>2008</v>
      </c>
      <c r="H383" s="4">
        <v>1.8449074074074073E-2</v>
      </c>
      <c r="I383">
        <v>15</v>
      </c>
      <c r="J383">
        <v>147.19999999999999</v>
      </c>
      <c r="K383" t="s">
        <v>894</v>
      </c>
    </row>
    <row r="384" spans="1:11" x14ac:dyDescent="0.35">
      <c r="A384" t="str">
        <f t="shared" si="5"/>
        <v>Алябьев АлексейМ16</v>
      </c>
      <c r="B384" s="3">
        <v>16</v>
      </c>
      <c r="C384" t="s">
        <v>397</v>
      </c>
      <c r="D384" t="s">
        <v>12</v>
      </c>
      <c r="E384">
        <v>18</v>
      </c>
      <c r="F384" t="s">
        <v>27</v>
      </c>
      <c r="G384">
        <v>2007</v>
      </c>
      <c r="H384" s="4">
        <v>1.8483796296296297E-2</v>
      </c>
      <c r="I384">
        <v>16</v>
      </c>
      <c r="J384">
        <v>146.9</v>
      </c>
      <c r="K384" t="s">
        <v>894</v>
      </c>
    </row>
    <row r="385" spans="1:11" x14ac:dyDescent="0.35">
      <c r="A385" t="str">
        <f t="shared" si="5"/>
        <v>Уразов СеменМ16</v>
      </c>
      <c r="B385" s="3">
        <v>17</v>
      </c>
      <c r="C385" t="s">
        <v>398</v>
      </c>
      <c r="D385" t="s">
        <v>12</v>
      </c>
      <c r="E385">
        <v>18</v>
      </c>
      <c r="F385" t="s">
        <v>53</v>
      </c>
      <c r="G385">
        <v>2008</v>
      </c>
      <c r="H385" s="4">
        <v>1.8831018518518518E-2</v>
      </c>
      <c r="I385">
        <v>17</v>
      </c>
      <c r="J385">
        <v>144.1</v>
      </c>
      <c r="K385" t="s">
        <v>894</v>
      </c>
    </row>
    <row r="386" spans="1:11" x14ac:dyDescent="0.35">
      <c r="A386" t="str">
        <f t="shared" si="5"/>
        <v>Клейменов ДаниилМ16</v>
      </c>
      <c r="B386" s="3">
        <v>18</v>
      </c>
      <c r="C386" t="s">
        <v>399</v>
      </c>
      <c r="D386" t="s">
        <v>12</v>
      </c>
      <c r="E386">
        <v>18</v>
      </c>
      <c r="F386" t="s">
        <v>22</v>
      </c>
      <c r="G386">
        <v>2007</v>
      </c>
      <c r="H386" s="4">
        <v>1.8865740740740742E-2</v>
      </c>
      <c r="I386">
        <v>18</v>
      </c>
      <c r="J386">
        <v>143.80000000000001</v>
      </c>
      <c r="K386" t="s">
        <v>894</v>
      </c>
    </row>
    <row r="387" spans="1:11" x14ac:dyDescent="0.35">
      <c r="A387" t="str">
        <f t="shared" si="5"/>
        <v>Лисов АнтонМ16</v>
      </c>
      <c r="B387" s="3">
        <v>19</v>
      </c>
      <c r="C387" t="s">
        <v>400</v>
      </c>
      <c r="D387" t="s">
        <v>12</v>
      </c>
      <c r="E387">
        <v>18</v>
      </c>
      <c r="F387" t="s">
        <v>34</v>
      </c>
      <c r="G387">
        <v>2007</v>
      </c>
      <c r="H387" s="4">
        <v>1.9027777777777779E-2</v>
      </c>
      <c r="I387">
        <v>19</v>
      </c>
      <c r="J387">
        <v>142.4</v>
      </c>
      <c r="K387" t="s">
        <v>894</v>
      </c>
    </row>
    <row r="388" spans="1:11" x14ac:dyDescent="0.35">
      <c r="A388" t="str">
        <f t="shared" si="5"/>
        <v>Андрианов АлександрМ16</v>
      </c>
      <c r="B388" s="3">
        <v>20</v>
      </c>
      <c r="C388" t="s">
        <v>401</v>
      </c>
      <c r="D388" t="s">
        <v>12</v>
      </c>
      <c r="E388">
        <v>18</v>
      </c>
      <c r="F388" t="s">
        <v>85</v>
      </c>
      <c r="G388">
        <v>2008</v>
      </c>
      <c r="H388" s="4">
        <v>1.923611111111111E-2</v>
      </c>
      <c r="I388">
        <v>20</v>
      </c>
      <c r="J388">
        <v>140.69999999999999</v>
      </c>
      <c r="K388" t="s">
        <v>894</v>
      </c>
    </row>
    <row r="389" spans="1:11" x14ac:dyDescent="0.35">
      <c r="A389" t="str">
        <f t="shared" ref="A389:A452" si="6">C389&amp;K389</f>
        <v>Киселёв ДмитрийМ16</v>
      </c>
      <c r="B389" s="3">
        <v>21</v>
      </c>
      <c r="C389" t="s">
        <v>402</v>
      </c>
      <c r="D389" t="s">
        <v>12</v>
      </c>
      <c r="E389">
        <v>18</v>
      </c>
      <c r="F389" t="s">
        <v>40</v>
      </c>
      <c r="G389">
        <v>2007</v>
      </c>
      <c r="H389" s="4">
        <v>2.0509259259259258E-2</v>
      </c>
      <c r="I389">
        <v>21</v>
      </c>
      <c r="J389">
        <v>130.19999999999999</v>
      </c>
      <c r="K389" t="s">
        <v>894</v>
      </c>
    </row>
    <row r="390" spans="1:11" x14ac:dyDescent="0.35">
      <c r="A390" t="str">
        <f t="shared" si="6"/>
        <v>Тюнин КонстантинМ16</v>
      </c>
      <c r="B390" s="3">
        <v>22</v>
      </c>
      <c r="C390" t="s">
        <v>403</v>
      </c>
      <c r="D390" t="s">
        <v>12</v>
      </c>
      <c r="E390">
        <v>18</v>
      </c>
      <c r="F390" t="s">
        <v>22</v>
      </c>
      <c r="G390">
        <v>2007</v>
      </c>
      <c r="H390" s="4">
        <v>2.0833333333333332E-2</v>
      </c>
      <c r="I390">
        <v>22</v>
      </c>
      <c r="J390">
        <v>127.5</v>
      </c>
      <c r="K390" t="s">
        <v>894</v>
      </c>
    </row>
    <row r="391" spans="1:11" x14ac:dyDescent="0.35">
      <c r="A391" t="str">
        <f t="shared" si="6"/>
        <v>Котов ЛевМ16</v>
      </c>
      <c r="B391" s="3">
        <v>23</v>
      </c>
      <c r="C391" t="s">
        <v>404</v>
      </c>
      <c r="D391" t="s">
        <v>12</v>
      </c>
      <c r="E391">
        <v>18</v>
      </c>
      <c r="F391" t="s">
        <v>17</v>
      </c>
      <c r="G391">
        <v>2008</v>
      </c>
      <c r="H391" s="4">
        <v>2.164351851851852E-2</v>
      </c>
      <c r="I391">
        <v>23</v>
      </c>
      <c r="J391">
        <v>120.8</v>
      </c>
      <c r="K391" t="s">
        <v>894</v>
      </c>
    </row>
    <row r="392" spans="1:11" x14ac:dyDescent="0.35">
      <c r="A392" t="str">
        <f t="shared" si="6"/>
        <v>Жерлицын ТимурМ16</v>
      </c>
      <c r="B392" s="3">
        <v>24</v>
      </c>
      <c r="C392" t="s">
        <v>405</v>
      </c>
      <c r="D392" t="s">
        <v>12</v>
      </c>
      <c r="E392">
        <v>18</v>
      </c>
      <c r="F392" t="s">
        <v>25</v>
      </c>
      <c r="G392">
        <v>2008</v>
      </c>
      <c r="H392" s="4">
        <v>2.2326388888888885E-2</v>
      </c>
      <c r="I392">
        <v>24</v>
      </c>
      <c r="J392">
        <v>115.1</v>
      </c>
      <c r="K392" t="s">
        <v>894</v>
      </c>
    </row>
    <row r="393" spans="1:11" x14ac:dyDescent="0.35">
      <c r="A393" t="str">
        <f t="shared" si="6"/>
        <v>Прибытков АртёмМ16</v>
      </c>
      <c r="B393" s="3">
        <v>25</v>
      </c>
      <c r="C393" t="s">
        <v>406</v>
      </c>
      <c r="D393" t="s">
        <v>12</v>
      </c>
      <c r="E393">
        <v>18</v>
      </c>
      <c r="F393" t="s">
        <v>13</v>
      </c>
      <c r="G393">
        <v>2008</v>
      </c>
      <c r="H393" s="4">
        <v>2.2858796296296294E-2</v>
      </c>
      <c r="I393">
        <v>25</v>
      </c>
      <c r="J393">
        <v>110.7</v>
      </c>
      <c r="K393" t="s">
        <v>894</v>
      </c>
    </row>
    <row r="394" spans="1:11" x14ac:dyDescent="0.35">
      <c r="A394" t="str">
        <f t="shared" si="6"/>
        <v>Рыжих НиколайМ16</v>
      </c>
      <c r="B394" s="3">
        <v>26</v>
      </c>
      <c r="C394" t="s">
        <v>407</v>
      </c>
      <c r="D394" t="s">
        <v>12</v>
      </c>
      <c r="E394">
        <v>18</v>
      </c>
      <c r="F394" t="s">
        <v>22</v>
      </c>
      <c r="G394">
        <v>2008</v>
      </c>
      <c r="H394" s="4">
        <v>2.3460648148148147E-2</v>
      </c>
      <c r="I394">
        <v>26</v>
      </c>
      <c r="J394">
        <v>105.7</v>
      </c>
      <c r="K394" t="s">
        <v>894</v>
      </c>
    </row>
    <row r="395" spans="1:11" x14ac:dyDescent="0.35">
      <c r="A395" t="str">
        <f t="shared" si="6"/>
        <v>Лопухинский ЕгорМ16</v>
      </c>
      <c r="B395" s="3">
        <v>27</v>
      </c>
      <c r="C395" t="s">
        <v>408</v>
      </c>
      <c r="D395" t="s">
        <v>12</v>
      </c>
      <c r="E395">
        <v>18</v>
      </c>
      <c r="F395" t="s">
        <v>40</v>
      </c>
      <c r="G395">
        <v>2008</v>
      </c>
      <c r="H395" s="4">
        <v>2.4363425925925927E-2</v>
      </c>
      <c r="I395">
        <v>27</v>
      </c>
      <c r="J395">
        <v>98.2</v>
      </c>
      <c r="K395" t="s">
        <v>894</v>
      </c>
    </row>
    <row r="396" spans="1:11" x14ac:dyDescent="0.35">
      <c r="A396" t="str">
        <f t="shared" si="6"/>
        <v>Глазунов ВладимирМ16</v>
      </c>
      <c r="B396" s="3">
        <v>28</v>
      </c>
      <c r="C396" t="s">
        <v>409</v>
      </c>
      <c r="D396" t="s">
        <v>12</v>
      </c>
      <c r="E396">
        <v>18</v>
      </c>
      <c r="F396" t="s">
        <v>40</v>
      </c>
      <c r="G396">
        <v>2008</v>
      </c>
      <c r="H396" s="4">
        <v>2.4560185185185185E-2</v>
      </c>
      <c r="I396">
        <v>28</v>
      </c>
      <c r="J396">
        <v>96.6</v>
      </c>
      <c r="K396" t="s">
        <v>894</v>
      </c>
    </row>
    <row r="397" spans="1:11" x14ac:dyDescent="0.35">
      <c r="A397" t="str">
        <f t="shared" si="6"/>
        <v>Рукомель ВладимирМ16</v>
      </c>
      <c r="B397" s="3">
        <v>29</v>
      </c>
      <c r="C397" t="s">
        <v>410</v>
      </c>
      <c r="D397" t="s">
        <v>12</v>
      </c>
      <c r="E397">
        <v>18</v>
      </c>
      <c r="F397" t="s">
        <v>53</v>
      </c>
      <c r="G397">
        <v>2008</v>
      </c>
      <c r="H397" s="4">
        <v>2.4652777777777777E-2</v>
      </c>
      <c r="I397">
        <v>29</v>
      </c>
      <c r="J397">
        <v>95.8</v>
      </c>
      <c r="K397" t="s">
        <v>894</v>
      </c>
    </row>
    <row r="398" spans="1:11" x14ac:dyDescent="0.35">
      <c r="A398" t="str">
        <f t="shared" si="6"/>
        <v>Мирошников АнтонМ16</v>
      </c>
      <c r="B398" s="3">
        <v>30</v>
      </c>
      <c r="C398" t="s">
        <v>411</v>
      </c>
      <c r="D398" t="s">
        <v>12</v>
      </c>
      <c r="E398">
        <v>18</v>
      </c>
      <c r="F398" t="s">
        <v>22</v>
      </c>
      <c r="G398">
        <v>2007</v>
      </c>
      <c r="H398" s="4">
        <v>2.6064814814814815E-2</v>
      </c>
      <c r="I398">
        <v>30</v>
      </c>
      <c r="J398">
        <v>84.1</v>
      </c>
      <c r="K398" t="s">
        <v>894</v>
      </c>
    </row>
    <row r="399" spans="1:11" x14ac:dyDescent="0.35">
      <c r="A399" t="str">
        <f t="shared" si="6"/>
        <v>Малых АртёмМ16</v>
      </c>
      <c r="B399" s="3">
        <v>31</v>
      </c>
      <c r="C399" t="s">
        <v>412</v>
      </c>
      <c r="D399" t="s">
        <v>12</v>
      </c>
      <c r="E399">
        <v>18</v>
      </c>
      <c r="F399" t="s">
        <v>22</v>
      </c>
      <c r="G399">
        <v>2007</v>
      </c>
      <c r="H399" s="4">
        <v>2.7523148148148147E-2</v>
      </c>
      <c r="I399">
        <v>31</v>
      </c>
      <c r="J399">
        <v>72.099999999999994</v>
      </c>
      <c r="K399" t="s">
        <v>894</v>
      </c>
    </row>
    <row r="400" spans="1:11" x14ac:dyDescent="0.35">
      <c r="A400" t="str">
        <f t="shared" si="6"/>
        <v>Сушков МихаилМ16</v>
      </c>
      <c r="B400" s="3">
        <v>32</v>
      </c>
      <c r="C400" t="s">
        <v>413</v>
      </c>
      <c r="D400" t="s">
        <v>12</v>
      </c>
      <c r="E400">
        <v>18</v>
      </c>
      <c r="F400" t="s">
        <v>13</v>
      </c>
      <c r="G400">
        <v>2007</v>
      </c>
      <c r="H400" s="4">
        <v>2.9502314814814815E-2</v>
      </c>
      <c r="I400">
        <v>32</v>
      </c>
      <c r="J400">
        <v>55.7</v>
      </c>
      <c r="K400" t="s">
        <v>894</v>
      </c>
    </row>
    <row r="401" spans="1:11" x14ac:dyDescent="0.35">
      <c r="A401" t="str">
        <f t="shared" si="6"/>
        <v>Ситников КириллМ16</v>
      </c>
      <c r="B401" s="3">
        <v>33</v>
      </c>
      <c r="C401" t="s">
        <v>414</v>
      </c>
      <c r="D401" t="s">
        <v>12</v>
      </c>
      <c r="E401">
        <v>18</v>
      </c>
      <c r="F401" t="s">
        <v>17</v>
      </c>
      <c r="G401">
        <v>2008</v>
      </c>
      <c r="H401" s="4">
        <v>2.9756944444444447E-2</v>
      </c>
      <c r="I401">
        <v>33</v>
      </c>
      <c r="J401">
        <v>53.5</v>
      </c>
      <c r="K401" t="s">
        <v>894</v>
      </c>
    </row>
    <row r="402" spans="1:11" x14ac:dyDescent="0.35">
      <c r="A402" t="str">
        <f t="shared" si="6"/>
        <v>Дручинин ДмитрийМ16</v>
      </c>
      <c r="B402" s="3">
        <v>34</v>
      </c>
      <c r="C402" t="s">
        <v>415</v>
      </c>
      <c r="D402" t="s">
        <v>12</v>
      </c>
      <c r="E402">
        <v>18</v>
      </c>
      <c r="F402" t="s">
        <v>45</v>
      </c>
      <c r="G402">
        <v>2008</v>
      </c>
      <c r="H402" s="4">
        <v>3.3402777777777774E-2</v>
      </c>
      <c r="I402">
        <v>34</v>
      </c>
      <c r="J402">
        <v>23.3</v>
      </c>
      <c r="K402" t="s">
        <v>894</v>
      </c>
    </row>
    <row r="403" spans="1:11" x14ac:dyDescent="0.35">
      <c r="A403" t="str">
        <f t="shared" si="6"/>
        <v>Буянов ДмитрийМ16</v>
      </c>
      <c r="B403" s="3">
        <v>35</v>
      </c>
      <c r="C403" t="s">
        <v>416</v>
      </c>
      <c r="D403" t="s">
        <v>12</v>
      </c>
      <c r="E403">
        <v>18</v>
      </c>
      <c r="F403" t="s">
        <v>17</v>
      </c>
      <c r="G403">
        <v>2008</v>
      </c>
      <c r="H403" t="s">
        <v>28</v>
      </c>
      <c r="J403">
        <v>0</v>
      </c>
      <c r="K403" t="s">
        <v>894</v>
      </c>
    </row>
    <row r="404" spans="1:11" x14ac:dyDescent="0.35">
      <c r="A404" t="str">
        <f t="shared" si="6"/>
        <v>Зубков НикитаМ16</v>
      </c>
      <c r="B404" s="3">
        <v>36</v>
      </c>
      <c r="C404" t="s">
        <v>417</v>
      </c>
      <c r="D404" t="s">
        <v>12</v>
      </c>
      <c r="E404">
        <v>18</v>
      </c>
      <c r="F404" t="s">
        <v>22</v>
      </c>
      <c r="G404">
        <v>2007</v>
      </c>
      <c r="H404" t="s">
        <v>28</v>
      </c>
      <c r="J404">
        <v>0</v>
      </c>
      <c r="K404" t="s">
        <v>894</v>
      </c>
    </row>
    <row r="405" spans="1:11" x14ac:dyDescent="0.35">
      <c r="A405" t="str">
        <f t="shared" si="6"/>
        <v>Клинских ЕгорМ16</v>
      </c>
      <c r="B405" s="3">
        <v>37</v>
      </c>
      <c r="C405" t="s">
        <v>418</v>
      </c>
      <c r="D405" t="s">
        <v>12</v>
      </c>
      <c r="E405">
        <v>18</v>
      </c>
      <c r="F405" t="s">
        <v>49</v>
      </c>
      <c r="G405">
        <v>2008</v>
      </c>
      <c r="H405" t="s">
        <v>28</v>
      </c>
      <c r="J405">
        <v>0</v>
      </c>
      <c r="K405" t="s">
        <v>894</v>
      </c>
    </row>
    <row r="406" spans="1:11" x14ac:dyDescent="0.35">
      <c r="A406" t="str">
        <f t="shared" si="6"/>
        <v/>
      </c>
    </row>
    <row r="407" spans="1:11" ht="15.5" x14ac:dyDescent="0.35">
      <c r="A407" t="str">
        <f t="shared" si="6"/>
        <v>14 КП, 3,2 км</v>
      </c>
      <c r="B407" s="1" t="s">
        <v>419</v>
      </c>
      <c r="C407" t="s">
        <v>195</v>
      </c>
    </row>
    <row r="408" spans="1:11" x14ac:dyDescent="0.35">
      <c r="A408" t="str">
        <f t="shared" si="6"/>
        <v/>
      </c>
    </row>
    <row r="409" spans="1:11" x14ac:dyDescent="0.35">
      <c r="A409" t="str">
        <f t="shared" si="6"/>
        <v>Фамилия, имя</v>
      </c>
      <c r="B409" s="2" t="s">
        <v>2</v>
      </c>
      <c r="C409" t="s">
        <v>3</v>
      </c>
      <c r="D409" t="s">
        <v>4</v>
      </c>
      <c r="E409" t="s">
        <v>5</v>
      </c>
      <c r="F409" t="s">
        <v>6</v>
      </c>
      <c r="G409" t="s">
        <v>7</v>
      </c>
      <c r="H409" t="s">
        <v>8</v>
      </c>
      <c r="I409" t="s">
        <v>9</v>
      </c>
      <c r="J409" t="s">
        <v>10</v>
      </c>
    </row>
    <row r="410" spans="1:11" x14ac:dyDescent="0.35">
      <c r="A410" t="str">
        <f t="shared" si="6"/>
        <v>Лукин ИванМ18</v>
      </c>
      <c r="B410" s="3">
        <v>1</v>
      </c>
      <c r="C410" t="s">
        <v>420</v>
      </c>
      <c r="D410" t="s">
        <v>12</v>
      </c>
      <c r="E410">
        <v>18</v>
      </c>
      <c r="F410" t="s">
        <v>17</v>
      </c>
      <c r="G410">
        <v>2005</v>
      </c>
      <c r="H410" s="4">
        <v>1.4583333333333332E-2</v>
      </c>
      <c r="I410">
        <v>1</v>
      </c>
      <c r="J410">
        <v>200</v>
      </c>
      <c r="K410" t="s">
        <v>895</v>
      </c>
    </row>
    <row r="411" spans="1:11" x14ac:dyDescent="0.35">
      <c r="A411" t="str">
        <f t="shared" si="6"/>
        <v>Николаев ИльяМ18</v>
      </c>
      <c r="B411" s="3">
        <v>2</v>
      </c>
      <c r="C411" t="s">
        <v>421</v>
      </c>
      <c r="D411" t="s">
        <v>12</v>
      </c>
      <c r="E411">
        <v>18</v>
      </c>
      <c r="F411" t="s">
        <v>27</v>
      </c>
      <c r="G411">
        <v>2005</v>
      </c>
      <c r="H411" s="4">
        <v>1.511574074074074E-2</v>
      </c>
      <c r="I411">
        <v>2</v>
      </c>
      <c r="J411">
        <v>196.4</v>
      </c>
      <c r="K411" t="s">
        <v>895</v>
      </c>
    </row>
    <row r="412" spans="1:11" x14ac:dyDescent="0.35">
      <c r="A412" t="str">
        <f t="shared" si="6"/>
        <v>Козлов МакарМ18</v>
      </c>
      <c r="B412" s="3">
        <v>3</v>
      </c>
      <c r="C412" t="s">
        <v>422</v>
      </c>
      <c r="D412" t="s">
        <v>175</v>
      </c>
      <c r="E412" t="s">
        <v>176</v>
      </c>
      <c r="G412">
        <v>2005</v>
      </c>
      <c r="H412" s="4">
        <v>1.5231481481481483E-2</v>
      </c>
      <c r="I412">
        <v>3</v>
      </c>
      <c r="J412">
        <v>195.6</v>
      </c>
      <c r="K412" t="s">
        <v>895</v>
      </c>
    </row>
    <row r="413" spans="1:11" x14ac:dyDescent="0.35">
      <c r="A413" t="str">
        <f t="shared" si="6"/>
        <v>Ковальчук ДмитрийМ18</v>
      </c>
      <c r="B413" s="3">
        <v>4</v>
      </c>
      <c r="C413" t="s">
        <v>423</v>
      </c>
      <c r="D413" t="s">
        <v>12</v>
      </c>
      <c r="E413">
        <v>18</v>
      </c>
      <c r="F413" t="s">
        <v>49</v>
      </c>
      <c r="G413">
        <v>2006</v>
      </c>
      <c r="H413" s="4">
        <v>1.7824074074074076E-2</v>
      </c>
      <c r="I413">
        <v>4</v>
      </c>
      <c r="J413">
        <v>177.8</v>
      </c>
      <c r="K413" t="s">
        <v>895</v>
      </c>
    </row>
    <row r="414" spans="1:11" x14ac:dyDescent="0.35">
      <c r="A414" t="str">
        <f t="shared" si="6"/>
        <v>Джамил ИосифМ18</v>
      </c>
      <c r="B414" s="3">
        <v>5</v>
      </c>
      <c r="C414" t="s">
        <v>424</v>
      </c>
      <c r="D414" t="s">
        <v>12</v>
      </c>
      <c r="E414">
        <v>18</v>
      </c>
      <c r="F414" t="s">
        <v>27</v>
      </c>
      <c r="G414">
        <v>2005</v>
      </c>
      <c r="H414" s="4">
        <v>1.7905092592592594E-2</v>
      </c>
      <c r="I414">
        <v>5</v>
      </c>
      <c r="J414">
        <v>177.3</v>
      </c>
      <c r="K414" t="s">
        <v>895</v>
      </c>
    </row>
    <row r="415" spans="1:11" x14ac:dyDescent="0.35">
      <c r="A415" t="str">
        <f t="shared" si="6"/>
        <v>Ершов ДмитрийМ18</v>
      </c>
      <c r="B415" s="3">
        <v>6</v>
      </c>
      <c r="C415" t="s">
        <v>425</v>
      </c>
      <c r="D415" t="s">
        <v>12</v>
      </c>
      <c r="E415">
        <v>18</v>
      </c>
      <c r="F415" t="s">
        <v>13</v>
      </c>
      <c r="G415">
        <v>2005</v>
      </c>
      <c r="H415" s="4">
        <v>1.8530092592592595E-2</v>
      </c>
      <c r="I415">
        <v>6</v>
      </c>
      <c r="J415">
        <v>173</v>
      </c>
      <c r="K415" t="s">
        <v>895</v>
      </c>
    </row>
    <row r="416" spans="1:11" x14ac:dyDescent="0.35">
      <c r="A416" t="str">
        <f t="shared" si="6"/>
        <v>Гречкин АртёмМ18</v>
      </c>
      <c r="B416" s="3">
        <v>7</v>
      </c>
      <c r="C416" t="s">
        <v>426</v>
      </c>
      <c r="D416" t="s">
        <v>12</v>
      </c>
      <c r="E416">
        <v>18</v>
      </c>
      <c r="F416" t="s">
        <v>51</v>
      </c>
      <c r="G416">
        <v>2006</v>
      </c>
      <c r="H416" s="4">
        <v>2.1145833333333332E-2</v>
      </c>
      <c r="I416">
        <v>7</v>
      </c>
      <c r="J416">
        <v>155</v>
      </c>
      <c r="K416" t="s">
        <v>895</v>
      </c>
    </row>
    <row r="417" spans="1:11" x14ac:dyDescent="0.35">
      <c r="A417" t="str">
        <f t="shared" si="6"/>
        <v>Баранов АлександрМ18</v>
      </c>
      <c r="B417" s="3">
        <v>8</v>
      </c>
      <c r="C417" t="s">
        <v>427</v>
      </c>
      <c r="D417" t="s">
        <v>12</v>
      </c>
      <c r="E417">
        <v>18</v>
      </c>
      <c r="F417" t="s">
        <v>17</v>
      </c>
      <c r="G417">
        <v>2006</v>
      </c>
      <c r="H417" s="4">
        <v>2.1157407407407406E-2</v>
      </c>
      <c r="I417">
        <v>8</v>
      </c>
      <c r="J417">
        <v>155</v>
      </c>
      <c r="K417" t="s">
        <v>895</v>
      </c>
    </row>
    <row r="418" spans="1:11" x14ac:dyDescent="0.35">
      <c r="A418" t="str">
        <f t="shared" si="6"/>
        <v>Цыбаков ВладиславМ18</v>
      </c>
      <c r="B418" s="3">
        <v>9</v>
      </c>
      <c r="C418" t="s">
        <v>428</v>
      </c>
      <c r="D418" t="s">
        <v>12</v>
      </c>
      <c r="E418">
        <v>18</v>
      </c>
      <c r="F418" t="s">
        <v>64</v>
      </c>
      <c r="G418">
        <v>2006</v>
      </c>
      <c r="H418" s="4">
        <v>2.2962962962962966E-2</v>
      </c>
      <c r="I418">
        <v>9</v>
      </c>
      <c r="J418">
        <v>142.6</v>
      </c>
      <c r="K418" t="s">
        <v>895</v>
      </c>
    </row>
    <row r="419" spans="1:11" x14ac:dyDescent="0.35">
      <c r="A419" t="str">
        <f t="shared" si="6"/>
        <v>Ксенадохов МаксимМ18</v>
      </c>
      <c r="B419" s="3">
        <v>10</v>
      </c>
      <c r="C419" t="s">
        <v>429</v>
      </c>
      <c r="D419" t="s">
        <v>175</v>
      </c>
      <c r="E419" t="s">
        <v>176</v>
      </c>
      <c r="G419">
        <v>2006</v>
      </c>
      <c r="H419" s="4">
        <v>2.4340277777777777E-2</v>
      </c>
      <c r="I419">
        <v>10</v>
      </c>
      <c r="J419">
        <v>133.1</v>
      </c>
      <c r="K419" t="s">
        <v>895</v>
      </c>
    </row>
    <row r="420" spans="1:11" x14ac:dyDescent="0.35">
      <c r="A420" t="str">
        <f t="shared" si="6"/>
        <v>Штельмах МихаилМ18</v>
      </c>
      <c r="B420" s="3">
        <v>11</v>
      </c>
      <c r="C420" t="s">
        <v>430</v>
      </c>
      <c r="D420" t="s">
        <v>12</v>
      </c>
      <c r="E420">
        <v>18</v>
      </c>
      <c r="F420" t="s">
        <v>51</v>
      </c>
      <c r="G420">
        <v>2006</v>
      </c>
      <c r="H420" s="4">
        <v>2.4583333333333332E-2</v>
      </c>
      <c r="I420">
        <v>11</v>
      </c>
      <c r="J420">
        <v>131.5</v>
      </c>
      <c r="K420" t="s">
        <v>895</v>
      </c>
    </row>
    <row r="421" spans="1:11" x14ac:dyDescent="0.35">
      <c r="A421" t="str">
        <f t="shared" si="6"/>
        <v>Числов ВиталийМ18</v>
      </c>
      <c r="B421" s="3">
        <v>12</v>
      </c>
      <c r="C421" t="s">
        <v>431</v>
      </c>
      <c r="D421" t="s">
        <v>12</v>
      </c>
      <c r="E421">
        <v>18</v>
      </c>
      <c r="F421" t="s">
        <v>64</v>
      </c>
      <c r="G421">
        <v>2006</v>
      </c>
      <c r="H421" s="4">
        <v>2.5451388888888888E-2</v>
      </c>
      <c r="I421">
        <v>12</v>
      </c>
      <c r="J421">
        <v>125.5</v>
      </c>
      <c r="K421" t="s">
        <v>895</v>
      </c>
    </row>
    <row r="422" spans="1:11" x14ac:dyDescent="0.35">
      <c r="A422" t="str">
        <f t="shared" si="6"/>
        <v>Онуфриев ДаниилМ18</v>
      </c>
      <c r="B422" s="3">
        <v>13</v>
      </c>
      <c r="C422" t="s">
        <v>432</v>
      </c>
      <c r="D422" t="s">
        <v>12</v>
      </c>
      <c r="E422">
        <v>18</v>
      </c>
      <c r="F422" t="s">
        <v>64</v>
      </c>
      <c r="G422">
        <v>2006</v>
      </c>
      <c r="H422" s="4">
        <v>2.7129629629629632E-2</v>
      </c>
      <c r="I422">
        <v>13</v>
      </c>
      <c r="J422">
        <v>114</v>
      </c>
      <c r="K422" t="s">
        <v>895</v>
      </c>
    </row>
    <row r="423" spans="1:11" x14ac:dyDescent="0.35">
      <c r="A423" t="str">
        <f t="shared" si="6"/>
        <v>Денисов ФедорМ18</v>
      </c>
      <c r="B423" s="3">
        <v>14</v>
      </c>
      <c r="C423" t="s">
        <v>433</v>
      </c>
      <c r="D423" t="s">
        <v>12</v>
      </c>
      <c r="E423">
        <v>18</v>
      </c>
      <c r="F423" t="s">
        <v>85</v>
      </c>
      <c r="G423">
        <v>2005</v>
      </c>
      <c r="H423" s="4">
        <v>2.7789351851851853E-2</v>
      </c>
      <c r="I423">
        <v>14</v>
      </c>
      <c r="J423">
        <v>109.5</v>
      </c>
      <c r="K423" t="s">
        <v>895</v>
      </c>
    </row>
    <row r="424" spans="1:11" x14ac:dyDescent="0.35">
      <c r="A424" t="str">
        <f t="shared" si="6"/>
        <v>Ситников ИльяМ18</v>
      </c>
      <c r="B424" s="3">
        <v>15</v>
      </c>
      <c r="C424" t="s">
        <v>434</v>
      </c>
      <c r="D424" t="s">
        <v>375</v>
      </c>
      <c r="E424" t="s">
        <v>376</v>
      </c>
      <c r="F424" t="s">
        <v>377</v>
      </c>
      <c r="G424">
        <v>2006</v>
      </c>
      <c r="H424" s="4">
        <v>3.4525462962962966E-2</v>
      </c>
      <c r="I424">
        <v>15</v>
      </c>
      <c r="J424">
        <v>63.3</v>
      </c>
      <c r="K424" t="s">
        <v>895</v>
      </c>
    </row>
    <row r="425" spans="1:11" x14ac:dyDescent="0.35">
      <c r="A425" t="str">
        <f t="shared" si="6"/>
        <v>Клименко АрсенийМ18</v>
      </c>
      <c r="B425" s="3">
        <v>16</v>
      </c>
      <c r="C425" t="s">
        <v>435</v>
      </c>
      <c r="D425" t="s">
        <v>12</v>
      </c>
      <c r="E425">
        <v>18</v>
      </c>
      <c r="F425" t="s">
        <v>51</v>
      </c>
      <c r="G425">
        <v>2006</v>
      </c>
      <c r="H425" s="4">
        <v>3.7291666666666667E-2</v>
      </c>
      <c r="I425">
        <v>16</v>
      </c>
      <c r="J425">
        <v>44.3</v>
      </c>
      <c r="K425" t="s">
        <v>895</v>
      </c>
    </row>
    <row r="426" spans="1:11" x14ac:dyDescent="0.35">
      <c r="A426" t="str">
        <f t="shared" si="6"/>
        <v>Гулин АртёмМ18</v>
      </c>
      <c r="B426" s="3">
        <v>17</v>
      </c>
      <c r="C426" t="s">
        <v>436</v>
      </c>
      <c r="D426" t="s">
        <v>12</v>
      </c>
      <c r="E426">
        <v>18</v>
      </c>
      <c r="F426" t="s">
        <v>15</v>
      </c>
      <c r="G426">
        <v>2006</v>
      </c>
      <c r="H426" s="4">
        <v>4.010416666666667E-2</v>
      </c>
      <c r="I426">
        <v>17</v>
      </c>
      <c r="J426">
        <v>25</v>
      </c>
      <c r="K426" t="s">
        <v>895</v>
      </c>
    </row>
    <row r="427" spans="1:11" x14ac:dyDescent="0.35">
      <c r="A427" t="str">
        <f t="shared" si="6"/>
        <v>Мироненко ВладиславМ18</v>
      </c>
      <c r="B427" s="3">
        <v>18</v>
      </c>
      <c r="C427" t="s">
        <v>437</v>
      </c>
      <c r="D427" t="s">
        <v>12</v>
      </c>
      <c r="E427">
        <v>18</v>
      </c>
      <c r="F427" t="s">
        <v>51</v>
      </c>
      <c r="G427">
        <v>2006</v>
      </c>
      <c r="H427" t="s">
        <v>28</v>
      </c>
      <c r="J427">
        <v>0</v>
      </c>
      <c r="K427" t="s">
        <v>895</v>
      </c>
    </row>
    <row r="428" spans="1:11" x14ac:dyDescent="0.35">
      <c r="A428" t="str">
        <f t="shared" si="6"/>
        <v/>
      </c>
    </row>
    <row r="429" spans="1:11" ht="15.5" x14ac:dyDescent="0.35">
      <c r="A429" t="str">
        <f t="shared" si="6"/>
        <v>14 КП, 3,2 км</v>
      </c>
      <c r="B429" s="1" t="s">
        <v>438</v>
      </c>
      <c r="C429" t="s">
        <v>195</v>
      </c>
    </row>
    <row r="430" spans="1:11" x14ac:dyDescent="0.35">
      <c r="A430" t="str">
        <f t="shared" si="6"/>
        <v/>
      </c>
    </row>
    <row r="431" spans="1:11" x14ac:dyDescent="0.35">
      <c r="A431" t="str">
        <f t="shared" si="6"/>
        <v>Фамилия, имя</v>
      </c>
      <c r="B431" s="2" t="s">
        <v>2</v>
      </c>
      <c r="C431" t="s">
        <v>3</v>
      </c>
      <c r="D431" t="s">
        <v>4</v>
      </c>
      <c r="E431" t="s">
        <v>5</v>
      </c>
      <c r="F431" t="s">
        <v>6</v>
      </c>
      <c r="G431" t="s">
        <v>7</v>
      </c>
      <c r="H431" t="s">
        <v>8</v>
      </c>
      <c r="I431" t="s">
        <v>9</v>
      </c>
      <c r="J431" t="s">
        <v>10</v>
      </c>
    </row>
    <row r="432" spans="1:11" x14ac:dyDescent="0.35">
      <c r="A432" t="str">
        <f t="shared" si="6"/>
        <v>Щербаков АлександрМ35</v>
      </c>
      <c r="B432" s="3">
        <v>1</v>
      </c>
      <c r="C432" t="s">
        <v>439</v>
      </c>
      <c r="D432" t="s">
        <v>175</v>
      </c>
      <c r="E432" t="s">
        <v>176</v>
      </c>
      <c r="G432">
        <v>1977</v>
      </c>
      <c r="H432" s="4">
        <v>1.7071759259259259E-2</v>
      </c>
      <c r="I432">
        <v>1</v>
      </c>
      <c r="J432">
        <v>200</v>
      </c>
      <c r="K432" t="s">
        <v>896</v>
      </c>
    </row>
    <row r="433" spans="1:11" x14ac:dyDescent="0.35">
      <c r="A433" t="str">
        <f t="shared" si="6"/>
        <v>Янишевский ВладиславМ35</v>
      </c>
      <c r="B433" s="3">
        <v>2</v>
      </c>
      <c r="C433" t="s">
        <v>440</v>
      </c>
      <c r="D433" t="s">
        <v>12</v>
      </c>
      <c r="E433">
        <v>18</v>
      </c>
      <c r="F433" t="s">
        <v>85</v>
      </c>
      <c r="G433">
        <v>1973</v>
      </c>
      <c r="H433" s="4">
        <v>1.9467592592592595E-2</v>
      </c>
      <c r="I433">
        <v>2</v>
      </c>
      <c r="J433">
        <v>186</v>
      </c>
      <c r="K433" t="s">
        <v>896</v>
      </c>
    </row>
    <row r="434" spans="1:11" x14ac:dyDescent="0.35">
      <c r="A434" t="str">
        <f t="shared" si="6"/>
        <v>Крестьянов РоманМ35</v>
      </c>
      <c r="B434" s="3">
        <v>3</v>
      </c>
      <c r="C434" t="s">
        <v>441</v>
      </c>
      <c r="D434" t="s">
        <v>442</v>
      </c>
      <c r="E434" t="s">
        <v>443</v>
      </c>
      <c r="F434" t="s">
        <v>444</v>
      </c>
      <c r="G434">
        <v>1978</v>
      </c>
      <c r="H434" s="4">
        <v>1.9907407407407408E-2</v>
      </c>
      <c r="I434">
        <v>3</v>
      </c>
      <c r="J434">
        <v>183.4</v>
      </c>
      <c r="K434" t="s">
        <v>896</v>
      </c>
    </row>
    <row r="435" spans="1:11" x14ac:dyDescent="0.35">
      <c r="A435" t="str">
        <f t="shared" si="6"/>
        <v>Стародубцев ДмитрийМ35</v>
      </c>
      <c r="B435" s="3">
        <v>4</v>
      </c>
      <c r="C435" t="s">
        <v>445</v>
      </c>
      <c r="D435" t="s">
        <v>175</v>
      </c>
      <c r="E435" t="s">
        <v>176</v>
      </c>
      <c r="G435">
        <v>1976</v>
      </c>
      <c r="H435" s="4">
        <v>2.0486111111111111E-2</v>
      </c>
      <c r="I435">
        <v>4</v>
      </c>
      <c r="J435">
        <v>180</v>
      </c>
      <c r="K435" t="s">
        <v>896</v>
      </c>
    </row>
    <row r="436" spans="1:11" x14ac:dyDescent="0.35">
      <c r="A436" t="str">
        <f t="shared" si="6"/>
        <v>Чижов АлексейМ35</v>
      </c>
      <c r="B436" s="3">
        <v>5</v>
      </c>
      <c r="C436" t="s">
        <v>446</v>
      </c>
      <c r="D436" t="s">
        <v>343</v>
      </c>
      <c r="E436" t="s">
        <v>344</v>
      </c>
      <c r="F436" t="s">
        <v>345</v>
      </c>
      <c r="G436">
        <v>1973</v>
      </c>
      <c r="H436" s="4">
        <v>2.4965277777777781E-2</v>
      </c>
      <c r="I436">
        <v>5</v>
      </c>
      <c r="J436">
        <v>153.80000000000001</v>
      </c>
      <c r="K436" t="s">
        <v>896</v>
      </c>
    </row>
    <row r="437" spans="1:11" x14ac:dyDescent="0.35">
      <c r="A437" t="str">
        <f t="shared" si="6"/>
        <v>Столповский МихаилМ35</v>
      </c>
      <c r="B437" s="3">
        <v>6</v>
      </c>
      <c r="C437" t="s">
        <v>447</v>
      </c>
      <c r="D437" t="s">
        <v>448</v>
      </c>
      <c r="E437" t="s">
        <v>449</v>
      </c>
      <c r="F437" t="s">
        <v>450</v>
      </c>
      <c r="G437">
        <v>1979</v>
      </c>
      <c r="H437" s="4">
        <v>2.6724537037037036E-2</v>
      </c>
      <c r="I437">
        <v>6</v>
      </c>
      <c r="J437">
        <v>143.5</v>
      </c>
      <c r="K437" t="s">
        <v>896</v>
      </c>
    </row>
    <row r="438" spans="1:11" x14ac:dyDescent="0.35">
      <c r="A438" t="str">
        <f t="shared" si="6"/>
        <v>Демиденков АлександрМ35</v>
      </c>
      <c r="B438" s="3">
        <v>7</v>
      </c>
      <c r="C438" t="s">
        <v>333</v>
      </c>
      <c r="D438" t="s">
        <v>12</v>
      </c>
      <c r="E438">
        <v>18</v>
      </c>
      <c r="F438" t="s">
        <v>53</v>
      </c>
      <c r="G438">
        <v>1979</v>
      </c>
      <c r="H438" s="4">
        <v>2.7673611111111111E-2</v>
      </c>
      <c r="I438">
        <v>7</v>
      </c>
      <c r="J438">
        <v>137.9</v>
      </c>
      <c r="K438" t="s">
        <v>896</v>
      </c>
    </row>
    <row r="439" spans="1:11" x14ac:dyDescent="0.35">
      <c r="A439" t="str">
        <f t="shared" si="6"/>
        <v>Селиванов СергейМ35</v>
      </c>
      <c r="B439" s="3">
        <v>8</v>
      </c>
      <c r="C439" t="s">
        <v>451</v>
      </c>
      <c r="D439" t="s">
        <v>375</v>
      </c>
      <c r="E439" t="s">
        <v>376</v>
      </c>
      <c r="F439" t="s">
        <v>377</v>
      </c>
      <c r="G439">
        <v>1988</v>
      </c>
      <c r="H439" s="4">
        <v>2.9351851851851851E-2</v>
      </c>
      <c r="I439">
        <v>8</v>
      </c>
      <c r="J439">
        <v>128.1</v>
      </c>
      <c r="K439" t="s">
        <v>896</v>
      </c>
    </row>
    <row r="440" spans="1:11" x14ac:dyDescent="0.35">
      <c r="A440" t="str">
        <f t="shared" si="6"/>
        <v>Буравлев ГерманМ35</v>
      </c>
      <c r="B440" s="3">
        <v>9</v>
      </c>
      <c r="C440" t="s">
        <v>452</v>
      </c>
      <c r="D440" t="s">
        <v>12</v>
      </c>
      <c r="E440">
        <v>18</v>
      </c>
      <c r="F440" t="s">
        <v>17</v>
      </c>
      <c r="G440">
        <v>1986</v>
      </c>
      <c r="H440" s="4">
        <v>4.5694444444444447E-2</v>
      </c>
      <c r="I440">
        <v>9</v>
      </c>
      <c r="J440">
        <v>32.4</v>
      </c>
      <c r="K440" t="s">
        <v>896</v>
      </c>
    </row>
    <row r="441" spans="1:11" x14ac:dyDescent="0.35">
      <c r="A441" t="str">
        <f t="shared" si="6"/>
        <v/>
      </c>
    </row>
    <row r="442" spans="1:11" ht="15.5" x14ac:dyDescent="0.35">
      <c r="A442" t="str">
        <f t="shared" si="6"/>
        <v>12 КП, 2,5 км</v>
      </c>
      <c r="B442" s="1" t="s">
        <v>453</v>
      </c>
      <c r="C442" t="s">
        <v>157</v>
      </c>
    </row>
    <row r="443" spans="1:11" x14ac:dyDescent="0.35">
      <c r="A443" t="str">
        <f t="shared" si="6"/>
        <v/>
      </c>
    </row>
    <row r="444" spans="1:11" x14ac:dyDescent="0.35">
      <c r="A444" t="str">
        <f t="shared" si="6"/>
        <v>Фамилия, имя</v>
      </c>
      <c r="B444" s="2" t="s">
        <v>2</v>
      </c>
      <c r="C444" t="s">
        <v>3</v>
      </c>
      <c r="D444" t="s">
        <v>4</v>
      </c>
      <c r="E444" t="s">
        <v>5</v>
      </c>
      <c r="F444" t="s">
        <v>6</v>
      </c>
      <c r="G444" t="s">
        <v>7</v>
      </c>
      <c r="H444" t="s">
        <v>8</v>
      </c>
      <c r="I444" t="s">
        <v>9</v>
      </c>
      <c r="J444" t="s">
        <v>10</v>
      </c>
    </row>
    <row r="445" spans="1:11" x14ac:dyDescent="0.35">
      <c r="A445" t="str">
        <f t="shared" si="6"/>
        <v>Макейчик СергейМ55</v>
      </c>
      <c r="B445" s="3">
        <v>1</v>
      </c>
      <c r="C445" t="s">
        <v>454</v>
      </c>
      <c r="D445" t="s">
        <v>12</v>
      </c>
      <c r="E445">
        <v>18</v>
      </c>
      <c r="F445" t="s">
        <v>40</v>
      </c>
      <c r="G445">
        <v>1967</v>
      </c>
      <c r="H445" s="4">
        <v>1.5162037037037036E-2</v>
      </c>
      <c r="I445">
        <v>1</v>
      </c>
      <c r="J445">
        <v>200</v>
      </c>
      <c r="K445" t="s">
        <v>897</v>
      </c>
    </row>
    <row r="446" spans="1:11" x14ac:dyDescent="0.35">
      <c r="A446" t="str">
        <f t="shared" si="6"/>
        <v>Вирютин ОлегМ55</v>
      </c>
      <c r="B446" s="3">
        <v>2</v>
      </c>
      <c r="C446" t="s">
        <v>455</v>
      </c>
      <c r="D446" t="s">
        <v>456</v>
      </c>
      <c r="E446" t="s">
        <v>457</v>
      </c>
      <c r="F446" t="s">
        <v>191</v>
      </c>
      <c r="G446">
        <v>1966</v>
      </c>
      <c r="H446" s="4">
        <v>1.6481481481481482E-2</v>
      </c>
      <c r="I446">
        <v>2</v>
      </c>
      <c r="J446">
        <v>191.3</v>
      </c>
      <c r="K446" t="s">
        <v>897</v>
      </c>
    </row>
    <row r="447" spans="1:11" x14ac:dyDescent="0.35">
      <c r="A447" t="str">
        <f t="shared" si="6"/>
        <v>Большунов ГеннадийМ55</v>
      </c>
      <c r="B447" s="3">
        <v>3</v>
      </c>
      <c r="C447" t="s">
        <v>458</v>
      </c>
      <c r="D447" t="s">
        <v>12</v>
      </c>
      <c r="E447">
        <v>18</v>
      </c>
      <c r="F447" t="s">
        <v>40</v>
      </c>
      <c r="G447">
        <v>1962</v>
      </c>
      <c r="H447" s="4">
        <v>1.9594907407407405E-2</v>
      </c>
      <c r="I447">
        <v>3</v>
      </c>
      <c r="J447">
        <v>170.8</v>
      </c>
      <c r="K447" t="s">
        <v>897</v>
      </c>
    </row>
    <row r="448" spans="1:11" x14ac:dyDescent="0.35">
      <c r="A448" t="str">
        <f t="shared" si="6"/>
        <v>Скуратов АндрейМ55</v>
      </c>
      <c r="B448" s="3">
        <v>4</v>
      </c>
      <c r="C448" t="s">
        <v>459</v>
      </c>
      <c r="D448" t="s">
        <v>175</v>
      </c>
      <c r="E448" t="s">
        <v>176</v>
      </c>
      <c r="G448">
        <v>1963</v>
      </c>
      <c r="H448" s="4">
        <v>2.4456018518518519E-2</v>
      </c>
      <c r="I448">
        <v>4</v>
      </c>
      <c r="J448">
        <v>138.80000000000001</v>
      </c>
      <c r="K448" t="s">
        <v>897</v>
      </c>
    </row>
    <row r="449" spans="1:11" x14ac:dyDescent="0.35">
      <c r="A449" t="str">
        <f t="shared" si="6"/>
        <v>Косыгин ОлегМ55</v>
      </c>
      <c r="B449" s="3">
        <v>5</v>
      </c>
      <c r="C449" t="s">
        <v>460</v>
      </c>
      <c r="D449" t="s">
        <v>461</v>
      </c>
      <c r="E449" t="s">
        <v>462</v>
      </c>
      <c r="G449">
        <v>1968</v>
      </c>
      <c r="H449" s="4">
        <v>3.8402777777777779E-2</v>
      </c>
      <c r="I449">
        <v>5</v>
      </c>
      <c r="J449">
        <v>46.8</v>
      </c>
      <c r="K449" t="s">
        <v>897</v>
      </c>
    </row>
    <row r="450" spans="1:11" x14ac:dyDescent="0.35">
      <c r="A450" t="str">
        <f t="shared" si="6"/>
        <v>Аминев ФагимМ55</v>
      </c>
      <c r="B450" s="3">
        <v>6</v>
      </c>
      <c r="C450" t="s">
        <v>463</v>
      </c>
      <c r="D450" t="s">
        <v>12</v>
      </c>
      <c r="E450">
        <v>18</v>
      </c>
      <c r="F450" t="s">
        <v>27</v>
      </c>
      <c r="G450">
        <v>1955</v>
      </c>
      <c r="H450" t="s">
        <v>28</v>
      </c>
      <c r="J450">
        <v>0</v>
      </c>
      <c r="K450" t="s">
        <v>897</v>
      </c>
    </row>
    <row r="451" spans="1:11" x14ac:dyDescent="0.35">
      <c r="A451" t="str">
        <f t="shared" si="6"/>
        <v/>
      </c>
    </row>
    <row r="452" spans="1:11" ht="15.5" x14ac:dyDescent="0.35">
      <c r="A452" t="str">
        <f t="shared" si="6"/>
        <v>14 КП, 3,6 км</v>
      </c>
      <c r="B452" s="1" t="s">
        <v>464</v>
      </c>
      <c r="C452" t="s">
        <v>465</v>
      </c>
    </row>
    <row r="453" spans="1:11" x14ac:dyDescent="0.35">
      <c r="A453" t="str">
        <f t="shared" ref="A453:A492" si="7">C453&amp;K453</f>
        <v/>
      </c>
    </row>
    <row r="454" spans="1:11" x14ac:dyDescent="0.35">
      <c r="A454" t="str">
        <f t="shared" si="7"/>
        <v>Фамилия, имя</v>
      </c>
      <c r="B454" s="2" t="s">
        <v>2</v>
      </c>
      <c r="C454" t="s">
        <v>3</v>
      </c>
      <c r="D454" t="s">
        <v>4</v>
      </c>
      <c r="E454" t="s">
        <v>5</v>
      </c>
      <c r="F454" t="s">
        <v>6</v>
      </c>
      <c r="G454" t="s">
        <v>7</v>
      </c>
      <c r="H454" t="s">
        <v>8</v>
      </c>
      <c r="I454" t="s">
        <v>9</v>
      </c>
      <c r="J454" t="s">
        <v>10</v>
      </c>
    </row>
    <row r="455" spans="1:11" x14ac:dyDescent="0.35">
      <c r="A455" t="str">
        <f t="shared" si="7"/>
        <v>Фомичев ПавелМЭ</v>
      </c>
      <c r="B455" s="3">
        <v>1</v>
      </c>
      <c r="C455" t="s">
        <v>466</v>
      </c>
      <c r="D455" t="s">
        <v>442</v>
      </c>
      <c r="E455" t="s">
        <v>443</v>
      </c>
      <c r="F455" t="s">
        <v>444</v>
      </c>
      <c r="G455">
        <v>2000</v>
      </c>
      <c r="H455" s="4">
        <v>1.6412037037037037E-2</v>
      </c>
      <c r="I455">
        <v>1</v>
      </c>
      <c r="J455">
        <v>200</v>
      </c>
      <c r="K455" t="s">
        <v>898</v>
      </c>
    </row>
    <row r="456" spans="1:11" x14ac:dyDescent="0.35">
      <c r="A456" t="str">
        <f t="shared" si="7"/>
        <v>Безводинских ЗахарМЭ</v>
      </c>
      <c r="B456" s="3">
        <v>2</v>
      </c>
      <c r="C456" t="s">
        <v>467</v>
      </c>
      <c r="D456" t="s">
        <v>442</v>
      </c>
      <c r="E456" t="s">
        <v>443</v>
      </c>
      <c r="F456" t="s">
        <v>444</v>
      </c>
      <c r="G456">
        <v>2003</v>
      </c>
      <c r="H456" s="4">
        <v>1.6863425925925928E-2</v>
      </c>
      <c r="I456">
        <v>2</v>
      </c>
      <c r="J456">
        <v>197.3</v>
      </c>
      <c r="K456" t="s">
        <v>898</v>
      </c>
    </row>
    <row r="457" spans="1:11" x14ac:dyDescent="0.35">
      <c r="A457" t="str">
        <f t="shared" si="7"/>
        <v>Кралинов КонстантинМЭ</v>
      </c>
      <c r="B457" s="3">
        <v>3</v>
      </c>
      <c r="C457" t="s">
        <v>468</v>
      </c>
      <c r="D457" t="s">
        <v>12</v>
      </c>
      <c r="E457">
        <v>18</v>
      </c>
      <c r="F457" t="s">
        <v>34</v>
      </c>
      <c r="G457">
        <v>1998</v>
      </c>
      <c r="H457" s="4">
        <v>1.7361111111111112E-2</v>
      </c>
      <c r="I457">
        <v>3</v>
      </c>
      <c r="J457">
        <v>194.3</v>
      </c>
      <c r="K457" t="s">
        <v>898</v>
      </c>
    </row>
    <row r="458" spans="1:11" x14ac:dyDescent="0.35">
      <c r="A458" t="str">
        <f t="shared" si="7"/>
        <v>Чесников ЛеонидМЭ</v>
      </c>
      <c r="B458" s="3">
        <v>4</v>
      </c>
      <c r="C458" t="s">
        <v>469</v>
      </c>
      <c r="D458" t="s">
        <v>442</v>
      </c>
      <c r="E458" t="s">
        <v>443</v>
      </c>
      <c r="F458" t="s">
        <v>444</v>
      </c>
      <c r="G458">
        <v>2000</v>
      </c>
      <c r="H458" s="4">
        <v>1.7650462962962962E-2</v>
      </c>
      <c r="I458">
        <v>4</v>
      </c>
      <c r="J458">
        <v>192.5</v>
      </c>
      <c r="K458" t="s">
        <v>898</v>
      </c>
    </row>
    <row r="459" spans="1:11" x14ac:dyDescent="0.35">
      <c r="A459" t="str">
        <f t="shared" si="7"/>
        <v>Савенков СеменМЭ</v>
      </c>
      <c r="B459" s="3">
        <v>5</v>
      </c>
      <c r="C459" t="s">
        <v>470</v>
      </c>
      <c r="D459" t="s">
        <v>471</v>
      </c>
      <c r="E459" t="s">
        <v>472</v>
      </c>
      <c r="F459" t="s">
        <v>473</v>
      </c>
      <c r="G459">
        <v>2004</v>
      </c>
      <c r="H459" s="4">
        <v>1.7835648148148149E-2</v>
      </c>
      <c r="I459">
        <v>5</v>
      </c>
      <c r="J459">
        <v>191.4</v>
      </c>
      <c r="K459" t="s">
        <v>898</v>
      </c>
    </row>
    <row r="460" spans="1:11" x14ac:dyDescent="0.35">
      <c r="A460" t="str">
        <f t="shared" si="7"/>
        <v>Попов СергейМЭ</v>
      </c>
      <c r="B460" s="3">
        <v>6</v>
      </c>
      <c r="C460" t="s">
        <v>474</v>
      </c>
      <c r="D460" t="s">
        <v>12</v>
      </c>
      <c r="E460">
        <v>18</v>
      </c>
      <c r="F460" t="s">
        <v>15</v>
      </c>
      <c r="G460">
        <v>1995</v>
      </c>
      <c r="H460" s="4">
        <v>1.7916666666666668E-2</v>
      </c>
      <c r="I460">
        <v>6</v>
      </c>
      <c r="J460">
        <v>190.9</v>
      </c>
      <c r="K460" t="s">
        <v>898</v>
      </c>
    </row>
    <row r="461" spans="1:11" x14ac:dyDescent="0.35">
      <c r="A461" t="str">
        <f t="shared" si="7"/>
        <v>Бунегин КириллМЭ</v>
      </c>
      <c r="B461" s="3">
        <v>7</v>
      </c>
      <c r="C461" t="s">
        <v>475</v>
      </c>
      <c r="D461" t="s">
        <v>12</v>
      </c>
      <c r="E461">
        <v>18</v>
      </c>
      <c r="F461" t="s">
        <v>53</v>
      </c>
      <c r="G461">
        <v>2004</v>
      </c>
      <c r="H461" s="4">
        <v>1.7951388888888888E-2</v>
      </c>
      <c r="I461">
        <v>7</v>
      </c>
      <c r="J461">
        <v>190.7</v>
      </c>
      <c r="K461" t="s">
        <v>898</v>
      </c>
    </row>
    <row r="462" spans="1:11" x14ac:dyDescent="0.35">
      <c r="A462" t="str">
        <f t="shared" si="7"/>
        <v>Дегтярёв ДмитрийМЭ</v>
      </c>
      <c r="B462" s="3">
        <v>8</v>
      </c>
      <c r="C462" t="s">
        <v>476</v>
      </c>
      <c r="D462" t="s">
        <v>12</v>
      </c>
      <c r="E462">
        <v>18</v>
      </c>
      <c r="F462" t="s">
        <v>25</v>
      </c>
      <c r="G462">
        <v>1993</v>
      </c>
      <c r="H462" s="4">
        <v>1.8402777777777778E-2</v>
      </c>
      <c r="I462">
        <v>8</v>
      </c>
      <c r="J462">
        <v>187.9</v>
      </c>
      <c r="K462" t="s">
        <v>898</v>
      </c>
    </row>
    <row r="463" spans="1:11" x14ac:dyDescent="0.35">
      <c r="A463" t="str">
        <f t="shared" si="7"/>
        <v>Кандауров ЕвгенийМЭ</v>
      </c>
      <c r="B463" s="3">
        <v>9</v>
      </c>
      <c r="C463" t="s">
        <v>477</v>
      </c>
      <c r="D463" t="s">
        <v>12</v>
      </c>
      <c r="E463">
        <v>18</v>
      </c>
      <c r="F463" t="s">
        <v>17</v>
      </c>
      <c r="G463">
        <v>1984</v>
      </c>
      <c r="H463" s="4">
        <v>1.9108796296296294E-2</v>
      </c>
      <c r="I463">
        <v>9</v>
      </c>
      <c r="J463">
        <v>183.6</v>
      </c>
      <c r="K463" t="s">
        <v>898</v>
      </c>
    </row>
    <row r="464" spans="1:11" x14ac:dyDescent="0.35">
      <c r="A464" t="str">
        <f t="shared" si="7"/>
        <v>Журавлёв ЗахарМЭ</v>
      </c>
      <c r="B464" s="3">
        <v>10</v>
      </c>
      <c r="C464" t="s">
        <v>478</v>
      </c>
      <c r="D464" t="s">
        <v>442</v>
      </c>
      <c r="E464" t="s">
        <v>443</v>
      </c>
      <c r="F464" t="s">
        <v>444</v>
      </c>
      <c r="G464">
        <v>2003</v>
      </c>
      <c r="H464" s="4">
        <v>1.9212962962962963E-2</v>
      </c>
      <c r="I464">
        <v>10</v>
      </c>
      <c r="J464">
        <v>183</v>
      </c>
      <c r="K464" t="s">
        <v>898</v>
      </c>
    </row>
    <row r="465" spans="1:11" x14ac:dyDescent="0.35">
      <c r="A465" t="str">
        <f t="shared" si="7"/>
        <v>Бунегин ИльяМЭ</v>
      </c>
      <c r="B465" s="3">
        <v>11</v>
      </c>
      <c r="C465" t="s">
        <v>479</v>
      </c>
      <c r="D465" t="s">
        <v>12</v>
      </c>
      <c r="E465">
        <v>18</v>
      </c>
      <c r="F465" t="s">
        <v>53</v>
      </c>
      <c r="G465">
        <v>2004</v>
      </c>
      <c r="H465" s="4">
        <v>1.9351851851851853E-2</v>
      </c>
      <c r="I465">
        <v>11</v>
      </c>
      <c r="J465">
        <v>182.1</v>
      </c>
      <c r="K465" t="s">
        <v>898</v>
      </c>
    </row>
    <row r="466" spans="1:11" x14ac:dyDescent="0.35">
      <c r="A466" t="str">
        <f t="shared" si="7"/>
        <v>Симонов ИванМЭ</v>
      </c>
      <c r="B466" s="3">
        <v>12</v>
      </c>
      <c r="C466" t="s">
        <v>480</v>
      </c>
      <c r="D466" t="s">
        <v>12</v>
      </c>
      <c r="E466">
        <v>18</v>
      </c>
      <c r="F466" t="s">
        <v>15</v>
      </c>
      <c r="G466">
        <v>2002</v>
      </c>
      <c r="H466" s="4">
        <v>1.9467592592592595E-2</v>
      </c>
      <c r="I466">
        <v>12</v>
      </c>
      <c r="J466">
        <v>181.4</v>
      </c>
      <c r="K466" t="s">
        <v>898</v>
      </c>
    </row>
    <row r="467" spans="1:11" x14ac:dyDescent="0.35">
      <c r="A467" t="str">
        <f t="shared" si="7"/>
        <v>Кудрин АртёмМЭ</v>
      </c>
      <c r="B467" s="3">
        <v>13</v>
      </c>
      <c r="C467" t="s">
        <v>481</v>
      </c>
      <c r="D467" t="s">
        <v>442</v>
      </c>
      <c r="E467" t="s">
        <v>443</v>
      </c>
      <c r="F467" t="s">
        <v>444</v>
      </c>
      <c r="G467">
        <v>2002</v>
      </c>
      <c r="H467" s="4">
        <v>1.951388888888889E-2</v>
      </c>
      <c r="I467">
        <v>13</v>
      </c>
      <c r="J467">
        <v>181.2</v>
      </c>
      <c r="K467" t="s">
        <v>898</v>
      </c>
    </row>
    <row r="468" spans="1:11" x14ac:dyDescent="0.35">
      <c r="A468" t="str">
        <f t="shared" si="7"/>
        <v>Своеволин АлександрМЭ</v>
      </c>
      <c r="B468" s="3">
        <v>14</v>
      </c>
      <c r="C468" t="s">
        <v>482</v>
      </c>
      <c r="D468" t="s">
        <v>12</v>
      </c>
      <c r="E468">
        <v>18</v>
      </c>
      <c r="F468" t="s">
        <v>22</v>
      </c>
      <c r="G468">
        <v>1996</v>
      </c>
      <c r="H468" s="4">
        <v>2.011574074074074E-2</v>
      </c>
      <c r="I468">
        <v>14</v>
      </c>
      <c r="J468">
        <v>177.5</v>
      </c>
      <c r="K468" t="s">
        <v>898</v>
      </c>
    </row>
    <row r="469" spans="1:11" x14ac:dyDescent="0.35">
      <c r="A469" t="str">
        <f t="shared" si="7"/>
        <v>Грибков НикитаМЭ</v>
      </c>
      <c r="B469" s="3">
        <v>15</v>
      </c>
      <c r="C469" t="s">
        <v>483</v>
      </c>
      <c r="D469" t="s">
        <v>12</v>
      </c>
      <c r="E469">
        <v>18</v>
      </c>
      <c r="F469" t="s">
        <v>53</v>
      </c>
      <c r="G469">
        <v>2004</v>
      </c>
      <c r="H469" s="4">
        <v>2.0254629629629629E-2</v>
      </c>
      <c r="I469">
        <v>15</v>
      </c>
      <c r="J469">
        <v>176.6</v>
      </c>
      <c r="K469" t="s">
        <v>898</v>
      </c>
    </row>
    <row r="470" spans="1:11" x14ac:dyDescent="0.35">
      <c r="A470" t="str">
        <f t="shared" si="7"/>
        <v>Прозоровский ВладиславМЭ</v>
      </c>
      <c r="B470" s="3">
        <v>16</v>
      </c>
      <c r="C470" t="s">
        <v>484</v>
      </c>
      <c r="D470" t="s">
        <v>12</v>
      </c>
      <c r="E470">
        <v>18</v>
      </c>
      <c r="F470" t="s">
        <v>27</v>
      </c>
      <c r="G470">
        <v>1990</v>
      </c>
      <c r="H470" s="4">
        <v>2.0810185185185185E-2</v>
      </c>
      <c r="I470">
        <v>16</v>
      </c>
      <c r="J470">
        <v>173.3</v>
      </c>
      <c r="K470" t="s">
        <v>898</v>
      </c>
    </row>
    <row r="471" spans="1:11" x14ac:dyDescent="0.35">
      <c r="A471" t="str">
        <f t="shared" si="7"/>
        <v>Винокуров СтаниславМЭ</v>
      </c>
      <c r="B471" s="3">
        <v>17</v>
      </c>
      <c r="C471" t="s">
        <v>485</v>
      </c>
      <c r="D471" t="s">
        <v>12</v>
      </c>
      <c r="E471">
        <v>18</v>
      </c>
      <c r="F471" t="s">
        <v>27</v>
      </c>
      <c r="G471">
        <v>2004</v>
      </c>
      <c r="H471" s="4">
        <v>2.1064814814814814E-2</v>
      </c>
      <c r="I471">
        <v>17</v>
      </c>
      <c r="J471">
        <v>171.7</v>
      </c>
      <c r="K471" t="s">
        <v>898</v>
      </c>
    </row>
    <row r="472" spans="1:11" x14ac:dyDescent="0.35">
      <c r="A472" t="str">
        <f t="shared" si="7"/>
        <v>Янишевский ИльяМЭ</v>
      </c>
      <c r="B472" s="3">
        <v>18</v>
      </c>
      <c r="C472" t="s">
        <v>486</v>
      </c>
      <c r="D472" t="s">
        <v>12</v>
      </c>
      <c r="E472">
        <v>18</v>
      </c>
      <c r="F472" t="s">
        <v>85</v>
      </c>
      <c r="G472">
        <v>2004</v>
      </c>
      <c r="H472" s="4">
        <v>2.119212962962963E-2</v>
      </c>
      <c r="I472">
        <v>18</v>
      </c>
      <c r="J472">
        <v>170.9</v>
      </c>
      <c r="K472" t="s">
        <v>898</v>
      </c>
    </row>
    <row r="473" spans="1:11" x14ac:dyDescent="0.35">
      <c r="A473" t="str">
        <f t="shared" si="7"/>
        <v>Антипов АлександрМЭ</v>
      </c>
      <c r="B473" s="3">
        <v>19</v>
      </c>
      <c r="C473" t="s">
        <v>487</v>
      </c>
      <c r="D473" t="s">
        <v>12</v>
      </c>
      <c r="E473">
        <v>18</v>
      </c>
      <c r="F473" t="s">
        <v>15</v>
      </c>
      <c r="G473">
        <v>1998</v>
      </c>
      <c r="H473" s="4">
        <v>2.1608796296296296E-2</v>
      </c>
      <c r="I473">
        <v>19</v>
      </c>
      <c r="J473">
        <v>168.4</v>
      </c>
      <c r="K473" t="s">
        <v>898</v>
      </c>
    </row>
    <row r="474" spans="1:11" x14ac:dyDescent="0.35">
      <c r="A474" t="str">
        <f t="shared" si="7"/>
        <v>Яньшин ВладиславМЭ</v>
      </c>
      <c r="B474" s="3">
        <v>20</v>
      </c>
      <c r="C474" t="s">
        <v>488</v>
      </c>
      <c r="D474" t="s">
        <v>442</v>
      </c>
      <c r="E474" t="s">
        <v>443</v>
      </c>
      <c r="F474" t="s">
        <v>444</v>
      </c>
      <c r="G474">
        <v>2002</v>
      </c>
      <c r="H474" s="4">
        <v>2.1689814814814815E-2</v>
      </c>
      <c r="I474">
        <v>20</v>
      </c>
      <c r="J474">
        <v>167.9</v>
      </c>
      <c r="K474" t="s">
        <v>898</v>
      </c>
    </row>
    <row r="475" spans="1:11" x14ac:dyDescent="0.35">
      <c r="A475" t="str">
        <f t="shared" si="7"/>
        <v>Аминев ЕфимМЭ</v>
      </c>
      <c r="B475" s="3">
        <v>21</v>
      </c>
      <c r="C475" t="s">
        <v>489</v>
      </c>
      <c r="D475" t="s">
        <v>12</v>
      </c>
      <c r="E475">
        <v>18</v>
      </c>
      <c r="F475" t="s">
        <v>27</v>
      </c>
      <c r="G475">
        <v>1988</v>
      </c>
      <c r="H475" s="4">
        <v>2.2708333333333334E-2</v>
      </c>
      <c r="I475">
        <v>21</v>
      </c>
      <c r="J475">
        <v>161.69999999999999</v>
      </c>
      <c r="K475" t="s">
        <v>898</v>
      </c>
    </row>
    <row r="476" spans="1:11" x14ac:dyDescent="0.35">
      <c r="A476" t="str">
        <f t="shared" si="7"/>
        <v>Гречкин ЯковМЭ</v>
      </c>
      <c r="B476" s="3">
        <v>22</v>
      </c>
      <c r="C476" t="s">
        <v>490</v>
      </c>
      <c r="D476" t="s">
        <v>442</v>
      </c>
      <c r="E476" t="s">
        <v>443</v>
      </c>
      <c r="F476" t="s">
        <v>444</v>
      </c>
      <c r="G476">
        <v>2003</v>
      </c>
      <c r="H476" s="4">
        <v>2.3553240740740739E-2</v>
      </c>
      <c r="I476">
        <v>22</v>
      </c>
      <c r="J476">
        <v>156.5</v>
      </c>
      <c r="K476" t="s">
        <v>898</v>
      </c>
    </row>
    <row r="477" spans="1:11" x14ac:dyDescent="0.35">
      <c r="A477" t="str">
        <f t="shared" si="7"/>
        <v>Ярошенко ДмитрийМЭ</v>
      </c>
      <c r="B477" s="3">
        <v>23</v>
      </c>
      <c r="C477" t="s">
        <v>491</v>
      </c>
      <c r="D477" t="s">
        <v>12</v>
      </c>
      <c r="E477">
        <v>18</v>
      </c>
      <c r="F477" t="s">
        <v>17</v>
      </c>
      <c r="G477">
        <v>1983</v>
      </c>
      <c r="H477" s="4">
        <v>2.3854166666666666E-2</v>
      </c>
      <c r="I477">
        <v>23</v>
      </c>
      <c r="J477">
        <v>154.69999999999999</v>
      </c>
      <c r="K477" t="s">
        <v>898</v>
      </c>
    </row>
    <row r="478" spans="1:11" x14ac:dyDescent="0.35">
      <c r="A478" t="str">
        <f t="shared" si="7"/>
        <v>Зыгало СлаваМЭ</v>
      </c>
      <c r="B478" s="3">
        <v>24</v>
      </c>
      <c r="C478" t="s">
        <v>492</v>
      </c>
      <c r="D478" t="s">
        <v>493</v>
      </c>
      <c r="E478" t="s">
        <v>494</v>
      </c>
      <c r="F478" t="s">
        <v>495</v>
      </c>
      <c r="G478">
        <v>1994</v>
      </c>
      <c r="H478" s="4">
        <v>2.4583333333333332E-2</v>
      </c>
      <c r="I478">
        <v>24</v>
      </c>
      <c r="J478">
        <v>150.30000000000001</v>
      </c>
      <c r="K478" t="s">
        <v>898</v>
      </c>
    </row>
    <row r="479" spans="1:11" x14ac:dyDescent="0.35">
      <c r="A479" t="str">
        <f t="shared" si="7"/>
        <v>Ардаев АнтонМЭ</v>
      </c>
      <c r="B479" s="3">
        <v>25</v>
      </c>
      <c r="C479" t="s">
        <v>496</v>
      </c>
      <c r="D479" t="s">
        <v>497</v>
      </c>
      <c r="E479" t="s">
        <v>498</v>
      </c>
      <c r="F479" t="s">
        <v>499</v>
      </c>
      <c r="G479">
        <v>2002</v>
      </c>
      <c r="H479" s="4">
        <v>2.4594907407407409E-2</v>
      </c>
      <c r="I479">
        <v>25</v>
      </c>
      <c r="J479">
        <v>150.19999999999999</v>
      </c>
      <c r="K479" t="s">
        <v>898</v>
      </c>
    </row>
    <row r="480" spans="1:11" x14ac:dyDescent="0.35">
      <c r="A480" t="str">
        <f t="shared" si="7"/>
        <v>Каталенцев ДаниилМЭ</v>
      </c>
      <c r="B480" s="3">
        <v>26</v>
      </c>
      <c r="C480" t="s">
        <v>500</v>
      </c>
      <c r="D480" t="s">
        <v>12</v>
      </c>
      <c r="E480">
        <v>18</v>
      </c>
      <c r="F480" t="s">
        <v>27</v>
      </c>
      <c r="G480">
        <v>2004</v>
      </c>
      <c r="H480" s="4">
        <v>2.5011574074074075E-2</v>
      </c>
      <c r="I480">
        <v>26</v>
      </c>
      <c r="J480">
        <v>147.69999999999999</v>
      </c>
      <c r="K480" t="s">
        <v>898</v>
      </c>
    </row>
    <row r="481" spans="1:11" x14ac:dyDescent="0.35">
      <c r="A481" t="str">
        <f t="shared" si="7"/>
        <v>Потоцкий ЕгорМЭ</v>
      </c>
      <c r="B481" s="3">
        <v>27</v>
      </c>
      <c r="C481" t="s">
        <v>501</v>
      </c>
      <c r="D481" t="s">
        <v>497</v>
      </c>
      <c r="E481" t="s">
        <v>498</v>
      </c>
      <c r="F481" t="s">
        <v>499</v>
      </c>
      <c r="G481">
        <v>2002</v>
      </c>
      <c r="H481" s="4">
        <v>2.5914351851851855E-2</v>
      </c>
      <c r="I481">
        <v>27</v>
      </c>
      <c r="J481">
        <v>142.19999999999999</v>
      </c>
      <c r="K481" t="s">
        <v>898</v>
      </c>
    </row>
    <row r="482" spans="1:11" x14ac:dyDescent="0.35">
      <c r="A482" t="str">
        <f t="shared" si="7"/>
        <v>Семилуцкий АлексейМЭ</v>
      </c>
      <c r="B482" s="3">
        <v>28</v>
      </c>
      <c r="C482" t="s">
        <v>502</v>
      </c>
      <c r="D482" t="s">
        <v>12</v>
      </c>
      <c r="E482">
        <v>18</v>
      </c>
      <c r="F482" t="s">
        <v>25</v>
      </c>
      <c r="G482">
        <v>1989</v>
      </c>
      <c r="H482" s="4">
        <v>2.884259259259259E-2</v>
      </c>
      <c r="I482">
        <v>28</v>
      </c>
      <c r="J482">
        <v>124.3</v>
      </c>
      <c r="K482" t="s">
        <v>898</v>
      </c>
    </row>
    <row r="483" spans="1:11" x14ac:dyDescent="0.35">
      <c r="A483" t="str">
        <f t="shared" si="7"/>
        <v>Шаров АртёмМЭ</v>
      </c>
      <c r="B483" s="3">
        <v>29</v>
      </c>
      <c r="C483" t="s">
        <v>503</v>
      </c>
      <c r="D483" t="s">
        <v>12</v>
      </c>
      <c r="E483">
        <v>18</v>
      </c>
      <c r="F483" t="s">
        <v>22</v>
      </c>
      <c r="G483">
        <v>1992</v>
      </c>
      <c r="H483" s="4">
        <v>3.0752314814814816E-2</v>
      </c>
      <c r="I483">
        <v>29</v>
      </c>
      <c r="J483">
        <v>112.7</v>
      </c>
      <c r="K483" t="s">
        <v>898</v>
      </c>
    </row>
    <row r="484" spans="1:11" x14ac:dyDescent="0.35">
      <c r="A484" t="str">
        <f t="shared" si="7"/>
        <v>Морякин КириллМЭ</v>
      </c>
      <c r="B484" s="3">
        <v>30</v>
      </c>
      <c r="C484" t="s">
        <v>504</v>
      </c>
      <c r="D484" t="s">
        <v>497</v>
      </c>
      <c r="E484" t="s">
        <v>498</v>
      </c>
      <c r="F484" t="s">
        <v>499</v>
      </c>
      <c r="G484">
        <v>2002</v>
      </c>
      <c r="H484" s="4">
        <v>3.1018518518518515E-2</v>
      </c>
      <c r="I484">
        <v>30</v>
      </c>
      <c r="J484">
        <v>111.1</v>
      </c>
      <c r="K484" t="s">
        <v>898</v>
      </c>
    </row>
    <row r="485" spans="1:11" x14ac:dyDescent="0.35">
      <c r="A485" t="str">
        <f t="shared" si="7"/>
        <v>Воржев ИванМЭ</v>
      </c>
      <c r="B485" s="3">
        <v>31</v>
      </c>
      <c r="C485" t="s">
        <v>505</v>
      </c>
      <c r="D485" t="s">
        <v>497</v>
      </c>
      <c r="E485" t="s">
        <v>498</v>
      </c>
      <c r="F485" t="s">
        <v>499</v>
      </c>
      <c r="G485">
        <v>2002</v>
      </c>
      <c r="H485" s="4">
        <v>3.5671296296296298E-2</v>
      </c>
      <c r="I485">
        <v>31</v>
      </c>
      <c r="J485">
        <v>82.7</v>
      </c>
      <c r="K485" t="s">
        <v>898</v>
      </c>
    </row>
    <row r="486" spans="1:11" x14ac:dyDescent="0.35">
      <c r="A486" t="str">
        <f t="shared" si="7"/>
        <v>Трунин ИванМЭ</v>
      </c>
      <c r="B486" s="3">
        <v>32</v>
      </c>
      <c r="C486" t="s">
        <v>506</v>
      </c>
      <c r="D486" t="s">
        <v>497</v>
      </c>
      <c r="E486" t="s">
        <v>498</v>
      </c>
      <c r="F486" t="s">
        <v>499</v>
      </c>
      <c r="G486">
        <v>2002</v>
      </c>
      <c r="H486" t="s">
        <v>28</v>
      </c>
      <c r="J486">
        <v>0</v>
      </c>
      <c r="K486" t="s">
        <v>898</v>
      </c>
    </row>
    <row r="487" spans="1:11" x14ac:dyDescent="0.35">
      <c r="A487" t="str">
        <f t="shared" si="7"/>
        <v>Белобородов СеменМЭ</v>
      </c>
      <c r="B487" s="3">
        <v>33</v>
      </c>
      <c r="C487" t="s">
        <v>507</v>
      </c>
      <c r="D487" t="s">
        <v>508</v>
      </c>
      <c r="E487" t="s">
        <v>509</v>
      </c>
      <c r="F487" t="s">
        <v>191</v>
      </c>
      <c r="G487">
        <v>2003</v>
      </c>
      <c r="H487" t="s">
        <v>28</v>
      </c>
      <c r="J487">
        <v>0</v>
      </c>
      <c r="K487" t="s">
        <v>898</v>
      </c>
    </row>
    <row r="488" spans="1:11" x14ac:dyDescent="0.35">
      <c r="A488" t="str">
        <f t="shared" si="7"/>
        <v>Шаршов АлександрМЭ</v>
      </c>
      <c r="B488" s="3">
        <v>34</v>
      </c>
      <c r="C488" t="s">
        <v>219</v>
      </c>
      <c r="D488" t="s">
        <v>497</v>
      </c>
      <c r="E488" t="s">
        <v>498</v>
      </c>
      <c r="F488" t="s">
        <v>499</v>
      </c>
      <c r="G488">
        <v>2002</v>
      </c>
      <c r="H488" t="s">
        <v>28</v>
      </c>
      <c r="J488">
        <v>0</v>
      </c>
      <c r="K488" t="s">
        <v>898</v>
      </c>
    </row>
    <row r="489" spans="1:11" x14ac:dyDescent="0.35">
      <c r="A489" t="str">
        <f t="shared" si="7"/>
        <v>Ширимов МихаилМЭ</v>
      </c>
      <c r="B489" s="3">
        <v>35</v>
      </c>
      <c r="C489" t="s">
        <v>510</v>
      </c>
      <c r="D489" t="s">
        <v>497</v>
      </c>
      <c r="E489" t="s">
        <v>498</v>
      </c>
      <c r="F489" t="s">
        <v>499</v>
      </c>
      <c r="G489">
        <v>2002</v>
      </c>
      <c r="H489" t="s">
        <v>28</v>
      </c>
      <c r="J489">
        <v>0</v>
      </c>
      <c r="K489" t="s">
        <v>898</v>
      </c>
    </row>
    <row r="490" spans="1:11" x14ac:dyDescent="0.35">
      <c r="A490" t="str">
        <f t="shared" si="7"/>
        <v>Челноков ВладиславМЭ</v>
      </c>
      <c r="B490" s="3">
        <v>36</v>
      </c>
      <c r="C490" t="s">
        <v>511</v>
      </c>
      <c r="D490" t="s">
        <v>12</v>
      </c>
      <c r="E490">
        <v>18</v>
      </c>
      <c r="F490" t="s">
        <v>25</v>
      </c>
      <c r="G490">
        <v>1993</v>
      </c>
      <c r="H490" t="s">
        <v>28</v>
      </c>
      <c r="J490">
        <v>0</v>
      </c>
      <c r="K490" t="s">
        <v>898</v>
      </c>
    </row>
    <row r="491" spans="1:11" x14ac:dyDescent="0.35">
      <c r="A491" t="str">
        <f t="shared" si="7"/>
        <v>Мальцев ВсеволодМЭ</v>
      </c>
      <c r="B491" s="3">
        <v>37</v>
      </c>
      <c r="C491" t="s">
        <v>512</v>
      </c>
      <c r="D491" t="s">
        <v>12</v>
      </c>
      <c r="E491">
        <v>18</v>
      </c>
      <c r="F491" t="s">
        <v>53</v>
      </c>
      <c r="G491">
        <v>2004</v>
      </c>
      <c r="H491" t="s">
        <v>28</v>
      </c>
      <c r="J491">
        <v>0</v>
      </c>
      <c r="K491" t="s">
        <v>898</v>
      </c>
    </row>
    <row r="492" spans="1:11" x14ac:dyDescent="0.35">
      <c r="A492" t="str">
        <f t="shared" si="7"/>
        <v>Ештубаев ПавелМЭ</v>
      </c>
      <c r="B492" s="3">
        <v>38</v>
      </c>
      <c r="C492" t="s">
        <v>513</v>
      </c>
      <c r="D492" t="s">
        <v>497</v>
      </c>
      <c r="E492" t="s">
        <v>498</v>
      </c>
      <c r="F492" t="s">
        <v>499</v>
      </c>
      <c r="G492">
        <v>2002</v>
      </c>
      <c r="H492" t="s">
        <v>28</v>
      </c>
      <c r="J492">
        <v>0</v>
      </c>
      <c r="K492" t="s">
        <v>898</v>
      </c>
    </row>
    <row r="494" spans="1:11" ht="15.5" x14ac:dyDescent="0.35">
      <c r="B494" s="1"/>
    </row>
    <row r="496" spans="1:11" x14ac:dyDescent="0.35">
      <c r="B496" s="2"/>
    </row>
    <row r="497" spans="2:8" x14ac:dyDescent="0.35">
      <c r="B497" s="3"/>
      <c r="H497" s="4"/>
    </row>
    <row r="498" spans="2:8" x14ac:dyDescent="0.35">
      <c r="B498" s="3"/>
      <c r="H498" s="4"/>
    </row>
    <row r="499" spans="2:8" x14ac:dyDescent="0.35">
      <c r="B499" s="3"/>
      <c r="H499" s="4"/>
    </row>
    <row r="500" spans="2:8" x14ac:dyDescent="0.35">
      <c r="B500" s="3"/>
      <c r="H500" s="4"/>
    </row>
    <row r="501" spans="2:8" x14ac:dyDescent="0.35">
      <c r="B501" s="3"/>
      <c r="H501" s="4"/>
    </row>
    <row r="502" spans="2:8" x14ac:dyDescent="0.35">
      <c r="B502" s="3"/>
      <c r="H502" s="4"/>
    </row>
    <row r="503" spans="2:8" x14ac:dyDescent="0.35">
      <c r="B503" s="3"/>
      <c r="H503" s="4"/>
    </row>
    <row r="504" spans="2:8" x14ac:dyDescent="0.35">
      <c r="B504" s="3"/>
      <c r="H504" s="4"/>
    </row>
    <row r="505" spans="2:8" x14ac:dyDescent="0.35">
      <c r="B505" s="3"/>
      <c r="H505" s="4"/>
    </row>
    <row r="506" spans="2:8" x14ac:dyDescent="0.35">
      <c r="B506" s="3"/>
      <c r="H506" s="4"/>
    </row>
    <row r="507" spans="2:8" x14ac:dyDescent="0.35">
      <c r="B507" s="3"/>
      <c r="H507" s="4"/>
    </row>
    <row r="508" spans="2:8" x14ac:dyDescent="0.35">
      <c r="B508" s="3"/>
      <c r="H508" s="4"/>
    </row>
    <row r="509" spans="2:8" x14ac:dyDescent="0.35">
      <c r="B509" s="3"/>
      <c r="H509" s="4"/>
    </row>
    <row r="510" spans="2:8" x14ac:dyDescent="0.35">
      <c r="B510" s="3"/>
      <c r="H510" s="4"/>
    </row>
    <row r="511" spans="2:8" x14ac:dyDescent="0.35">
      <c r="B511" s="3"/>
      <c r="H511" s="4"/>
    </row>
    <row r="512" spans="2:8" x14ac:dyDescent="0.35">
      <c r="B512" s="3"/>
      <c r="H512" s="4"/>
    </row>
    <row r="513" spans="2:2" x14ac:dyDescent="0.35">
      <c r="B513" s="3"/>
    </row>
    <row r="514" spans="2:2" x14ac:dyDescent="0.35">
      <c r="B514" s="3"/>
    </row>
    <row r="515" spans="2:2" x14ac:dyDescent="0.35">
      <c r="B515" s="3"/>
    </row>
    <row r="516" spans="2:2" x14ac:dyDescent="0.35">
      <c r="B516" s="3"/>
    </row>
    <row r="517" spans="2:2" x14ac:dyDescent="0.35">
      <c r="B517" s="3"/>
    </row>
    <row r="518" spans="2:2" x14ac:dyDescent="0.35">
      <c r="B518" s="3"/>
    </row>
    <row r="519" spans="2:2" x14ac:dyDescent="0.35">
      <c r="B519" s="3"/>
    </row>
    <row r="521" spans="2:2" x14ac:dyDescent="0.35">
      <c r="B521" s="3"/>
    </row>
    <row r="522" spans="2:2" x14ac:dyDescent="0.35">
      <c r="B522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7"/>
  <sheetViews>
    <sheetView topLeftCell="B1" workbookViewId="0">
      <selection activeCell="L1" sqref="L1:L1048576"/>
    </sheetView>
  </sheetViews>
  <sheetFormatPr defaultRowHeight="14.5" x14ac:dyDescent="0.35"/>
  <cols>
    <col min="1" max="1" width="0" hidden="1" customWidth="1"/>
    <col min="3" max="3" width="27.6328125" bestFit="1" customWidth="1"/>
    <col min="4" max="4" width="6" bestFit="1" customWidth="1"/>
    <col min="5" max="5" width="4.453125" bestFit="1" customWidth="1"/>
    <col min="6" max="6" width="15.1796875" bestFit="1" customWidth="1"/>
  </cols>
  <sheetData>
    <row r="1" spans="1:11" ht="15.5" x14ac:dyDescent="0.35">
      <c r="B1" s="1" t="s">
        <v>0</v>
      </c>
      <c r="C1" t="s">
        <v>527</v>
      </c>
    </row>
    <row r="3" spans="1:11" x14ac:dyDescent="0.35">
      <c r="B3" s="2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</row>
    <row r="4" spans="1:11" x14ac:dyDescent="0.35">
      <c r="A4" t="str">
        <f>C4&amp;K4</f>
        <v>Грачева ЗарянаЖ10</v>
      </c>
      <c r="B4" s="3">
        <v>1</v>
      </c>
      <c r="C4" t="s">
        <v>11</v>
      </c>
      <c r="D4" t="s">
        <v>12</v>
      </c>
      <c r="E4">
        <v>18</v>
      </c>
      <c r="F4" t="s">
        <v>528</v>
      </c>
      <c r="G4">
        <v>2013</v>
      </c>
      <c r="H4" s="4">
        <v>7.4189814814814813E-3</v>
      </c>
      <c r="I4">
        <v>1</v>
      </c>
      <c r="J4">
        <v>200</v>
      </c>
      <c r="K4" t="s">
        <v>883</v>
      </c>
    </row>
    <row r="5" spans="1:11" x14ac:dyDescent="0.35">
      <c r="A5" t="str">
        <f t="shared" ref="A5:A68" si="0">C5&amp;K5</f>
        <v>Котова МилаЖ10</v>
      </c>
      <c r="B5" s="3">
        <v>2</v>
      </c>
      <c r="C5" t="s">
        <v>23</v>
      </c>
      <c r="D5" t="s">
        <v>12</v>
      </c>
      <c r="E5">
        <v>18</v>
      </c>
      <c r="F5" t="s">
        <v>17</v>
      </c>
      <c r="G5">
        <v>2013</v>
      </c>
      <c r="H5" s="4">
        <v>1.1412037037037038E-2</v>
      </c>
      <c r="I5">
        <v>2</v>
      </c>
      <c r="J5">
        <v>146.19999999999999</v>
      </c>
      <c r="K5" t="s">
        <v>883</v>
      </c>
    </row>
    <row r="6" spans="1:11" x14ac:dyDescent="0.35">
      <c r="A6" t="str">
        <f t="shared" si="0"/>
        <v>Беликова ЕкатеринаЖ10</v>
      </c>
      <c r="B6" s="3">
        <v>3</v>
      </c>
      <c r="C6" t="s">
        <v>14</v>
      </c>
      <c r="D6" t="s">
        <v>12</v>
      </c>
      <c r="E6">
        <v>18</v>
      </c>
      <c r="F6" t="s">
        <v>529</v>
      </c>
      <c r="G6">
        <v>2013</v>
      </c>
      <c r="H6" s="4">
        <v>1.2361111111111113E-2</v>
      </c>
      <c r="I6">
        <v>3</v>
      </c>
      <c r="J6">
        <v>133.4</v>
      </c>
      <c r="K6" t="s">
        <v>883</v>
      </c>
    </row>
    <row r="7" spans="1:11" x14ac:dyDescent="0.35">
      <c r="A7" t="str">
        <f t="shared" si="0"/>
        <v>Терновых ТаисияЖ10</v>
      </c>
      <c r="B7" s="3">
        <v>4</v>
      </c>
      <c r="C7" t="s">
        <v>29</v>
      </c>
      <c r="D7" t="s">
        <v>12</v>
      </c>
      <c r="E7">
        <v>18</v>
      </c>
      <c r="F7" t="s">
        <v>27</v>
      </c>
      <c r="G7">
        <v>2014</v>
      </c>
      <c r="H7" s="4">
        <v>1.3611111111111114E-2</v>
      </c>
      <c r="I7">
        <v>4</v>
      </c>
      <c r="J7">
        <v>116.6</v>
      </c>
      <c r="K7" t="s">
        <v>883</v>
      </c>
    </row>
    <row r="8" spans="1:11" x14ac:dyDescent="0.35">
      <c r="A8" t="str">
        <f t="shared" si="0"/>
        <v>Куликова ПросковьяЖ10</v>
      </c>
      <c r="B8" s="3">
        <v>5</v>
      </c>
      <c r="C8" t="s">
        <v>19</v>
      </c>
      <c r="D8" t="s">
        <v>12</v>
      </c>
      <c r="E8">
        <v>18</v>
      </c>
      <c r="F8" t="s">
        <v>20</v>
      </c>
      <c r="G8">
        <v>2013</v>
      </c>
      <c r="H8" s="4">
        <v>1.4409722222222221E-2</v>
      </c>
      <c r="I8">
        <v>5</v>
      </c>
      <c r="J8">
        <v>105.8</v>
      </c>
      <c r="K8" t="s">
        <v>883</v>
      </c>
    </row>
    <row r="9" spans="1:11" x14ac:dyDescent="0.35">
      <c r="A9" t="str">
        <f t="shared" si="0"/>
        <v>Бердникова ТаисияЖ10</v>
      </c>
      <c r="B9" s="3">
        <v>6</v>
      </c>
      <c r="C9" t="s">
        <v>30</v>
      </c>
      <c r="D9" t="s">
        <v>12</v>
      </c>
      <c r="E9">
        <v>18</v>
      </c>
      <c r="F9" t="s">
        <v>529</v>
      </c>
      <c r="G9">
        <v>2014</v>
      </c>
      <c r="H9" s="4">
        <v>1.5914351851851853E-2</v>
      </c>
      <c r="I9">
        <v>6</v>
      </c>
      <c r="J9">
        <v>85.5</v>
      </c>
      <c r="K9" t="s">
        <v>883</v>
      </c>
    </row>
    <row r="10" spans="1:11" x14ac:dyDescent="0.35">
      <c r="A10" t="str">
        <f t="shared" si="0"/>
        <v>Курлова ПолинаЖ10</v>
      </c>
      <c r="B10" s="3">
        <v>7</v>
      </c>
      <c r="C10" t="s">
        <v>26</v>
      </c>
      <c r="D10" t="s">
        <v>12</v>
      </c>
      <c r="E10">
        <v>18</v>
      </c>
      <c r="F10" t="s">
        <v>27</v>
      </c>
      <c r="G10">
        <v>2013</v>
      </c>
      <c r="H10" s="4">
        <v>1.7395833333333336E-2</v>
      </c>
      <c r="I10">
        <v>7</v>
      </c>
      <c r="J10">
        <v>65.599999999999994</v>
      </c>
      <c r="K10" t="s">
        <v>883</v>
      </c>
    </row>
    <row r="11" spans="1:11" x14ac:dyDescent="0.35">
      <c r="A11" t="str">
        <f t="shared" si="0"/>
        <v>Прядильщикова АленаЖ10</v>
      </c>
      <c r="B11" s="3">
        <v>8</v>
      </c>
      <c r="C11" t="s">
        <v>16</v>
      </c>
      <c r="D11" t="s">
        <v>12</v>
      </c>
      <c r="E11">
        <v>18</v>
      </c>
      <c r="F11" t="s">
        <v>17</v>
      </c>
      <c r="G11">
        <v>2013</v>
      </c>
      <c r="H11" s="4">
        <v>2.0185185185185184E-2</v>
      </c>
      <c r="I11">
        <v>8</v>
      </c>
      <c r="J11">
        <v>28</v>
      </c>
      <c r="K11" t="s">
        <v>883</v>
      </c>
    </row>
    <row r="12" spans="1:11" x14ac:dyDescent="0.35">
      <c r="A12" t="str">
        <f t="shared" si="0"/>
        <v>Грызлова ВасилисаЖ10</v>
      </c>
      <c r="B12" s="3">
        <v>9</v>
      </c>
      <c r="C12" t="s">
        <v>524</v>
      </c>
      <c r="D12" t="s">
        <v>12</v>
      </c>
      <c r="E12">
        <v>18</v>
      </c>
      <c r="F12" t="s">
        <v>53</v>
      </c>
      <c r="G12">
        <v>2014</v>
      </c>
      <c r="H12" s="4">
        <v>4.8749999999999995E-2</v>
      </c>
      <c r="I12">
        <v>9</v>
      </c>
      <c r="J12">
        <v>1</v>
      </c>
      <c r="K12" t="s">
        <v>883</v>
      </c>
    </row>
    <row r="13" spans="1:11" x14ac:dyDescent="0.35">
      <c r="A13" t="str">
        <f t="shared" si="0"/>
        <v/>
      </c>
    </row>
    <row r="14" spans="1:11" ht="15.5" x14ac:dyDescent="0.35">
      <c r="A14" t="str">
        <f t="shared" si="0"/>
        <v>10 КП, 1,5 км</v>
      </c>
      <c r="B14" s="1" t="s">
        <v>31</v>
      </c>
      <c r="C14" t="s">
        <v>32</v>
      </c>
    </row>
    <row r="15" spans="1:11" x14ac:dyDescent="0.35">
      <c r="A15" t="str">
        <f t="shared" si="0"/>
        <v/>
      </c>
    </row>
    <row r="16" spans="1:11" x14ac:dyDescent="0.35">
      <c r="A16" t="str">
        <f t="shared" si="0"/>
        <v>Фамилия, имя</v>
      </c>
      <c r="B16" s="2" t="s">
        <v>2</v>
      </c>
      <c r="C16" t="s">
        <v>3</v>
      </c>
      <c r="D16" t="s">
        <v>4</v>
      </c>
      <c r="E16" t="s">
        <v>5</v>
      </c>
      <c r="F16" t="s">
        <v>6</v>
      </c>
      <c r="G16" t="s">
        <v>7</v>
      </c>
      <c r="H16" t="s">
        <v>8</v>
      </c>
      <c r="I16" t="s">
        <v>9</v>
      </c>
      <c r="J16" t="s">
        <v>10</v>
      </c>
    </row>
    <row r="17" spans="1:11" x14ac:dyDescent="0.35">
      <c r="A17" t="str">
        <f t="shared" si="0"/>
        <v>Криуля ВалерияЖ12</v>
      </c>
      <c r="B17" s="3">
        <v>1</v>
      </c>
      <c r="C17" t="s">
        <v>37</v>
      </c>
      <c r="D17" t="s">
        <v>12</v>
      </c>
      <c r="E17">
        <v>18</v>
      </c>
      <c r="F17" t="s">
        <v>20</v>
      </c>
      <c r="G17">
        <v>2011</v>
      </c>
      <c r="H17" s="4">
        <v>7.0601851851851841E-3</v>
      </c>
      <c r="I17">
        <v>1</v>
      </c>
      <c r="J17">
        <v>200</v>
      </c>
      <c r="K17" t="s">
        <v>884</v>
      </c>
    </row>
    <row r="18" spans="1:11" x14ac:dyDescent="0.35">
      <c r="A18" t="str">
        <f t="shared" si="0"/>
        <v>Арапова НеллиЖ12</v>
      </c>
      <c r="B18" s="3">
        <v>2</v>
      </c>
      <c r="C18" t="s">
        <v>46</v>
      </c>
      <c r="D18" t="s">
        <v>12</v>
      </c>
      <c r="E18">
        <v>18</v>
      </c>
      <c r="F18" t="s">
        <v>20</v>
      </c>
      <c r="G18">
        <v>2012</v>
      </c>
      <c r="H18" s="4">
        <v>7.0601851851851841E-3</v>
      </c>
      <c r="I18">
        <f xml:space="preserve">  1</f>
        <v>1</v>
      </c>
      <c r="J18">
        <v>200</v>
      </c>
      <c r="K18" t="s">
        <v>884</v>
      </c>
    </row>
    <row r="19" spans="1:11" x14ac:dyDescent="0.35">
      <c r="A19" t="str">
        <f t="shared" si="0"/>
        <v>Столповская КаринаЖ12</v>
      </c>
      <c r="B19" s="3">
        <v>3</v>
      </c>
      <c r="C19" t="s">
        <v>36</v>
      </c>
      <c r="D19" t="s">
        <v>12</v>
      </c>
      <c r="E19">
        <v>18</v>
      </c>
      <c r="F19" t="s">
        <v>34</v>
      </c>
      <c r="G19">
        <v>2011</v>
      </c>
      <c r="H19" s="4">
        <v>7.4768518518518526E-3</v>
      </c>
      <c r="I19">
        <v>3</v>
      </c>
      <c r="J19">
        <v>194.1</v>
      </c>
      <c r="K19" t="s">
        <v>884</v>
      </c>
    </row>
    <row r="20" spans="1:11" x14ac:dyDescent="0.35">
      <c r="A20" t="str">
        <f t="shared" si="0"/>
        <v>Ракович МарианнаЖ12</v>
      </c>
      <c r="B20" s="3">
        <v>4</v>
      </c>
      <c r="C20" t="s">
        <v>530</v>
      </c>
      <c r="D20" t="s">
        <v>12</v>
      </c>
      <c r="E20">
        <v>18</v>
      </c>
      <c r="F20" t="s">
        <v>45</v>
      </c>
      <c r="G20">
        <v>2011</v>
      </c>
      <c r="H20" s="4">
        <v>7.6157407407407415E-3</v>
      </c>
      <c r="I20">
        <v>4</v>
      </c>
      <c r="J20">
        <v>192.2</v>
      </c>
      <c r="K20" t="s">
        <v>884</v>
      </c>
    </row>
    <row r="21" spans="1:11" x14ac:dyDescent="0.35">
      <c r="A21" t="str">
        <f t="shared" si="0"/>
        <v>Черкасова ДарьяЖ12</v>
      </c>
      <c r="B21" s="3">
        <v>5</v>
      </c>
      <c r="C21" t="s">
        <v>33</v>
      </c>
      <c r="D21" t="s">
        <v>12</v>
      </c>
      <c r="E21">
        <v>18</v>
      </c>
      <c r="F21" t="s">
        <v>34</v>
      </c>
      <c r="G21">
        <v>2011</v>
      </c>
      <c r="H21" s="4">
        <v>7.6620370370370366E-3</v>
      </c>
      <c r="I21">
        <v>5</v>
      </c>
      <c r="J21">
        <v>191.5</v>
      </c>
      <c r="K21" t="s">
        <v>884</v>
      </c>
    </row>
    <row r="22" spans="1:11" x14ac:dyDescent="0.35">
      <c r="A22" t="str">
        <f t="shared" si="0"/>
        <v>Собинина ЕлизаветаЖ12</v>
      </c>
      <c r="B22" s="3">
        <v>6</v>
      </c>
      <c r="C22" t="s">
        <v>42</v>
      </c>
      <c r="D22" t="s">
        <v>12</v>
      </c>
      <c r="E22">
        <v>18</v>
      </c>
      <c r="F22" t="s">
        <v>34</v>
      </c>
      <c r="G22">
        <v>2012</v>
      </c>
      <c r="H22" s="4">
        <v>7.7546296296296287E-3</v>
      </c>
      <c r="I22">
        <v>6</v>
      </c>
      <c r="J22">
        <v>190.2</v>
      </c>
      <c r="K22" t="s">
        <v>884</v>
      </c>
    </row>
    <row r="23" spans="1:11" x14ac:dyDescent="0.35">
      <c r="A23" t="str">
        <f t="shared" si="0"/>
        <v>Струкова СофияЖ12</v>
      </c>
      <c r="B23" s="3">
        <v>7</v>
      </c>
      <c r="C23" t="s">
        <v>63</v>
      </c>
      <c r="D23" t="s">
        <v>12</v>
      </c>
      <c r="E23">
        <v>18</v>
      </c>
      <c r="F23" t="s">
        <v>64</v>
      </c>
      <c r="G23">
        <v>2012</v>
      </c>
      <c r="H23" s="4">
        <v>8.1365740740740738E-3</v>
      </c>
      <c r="I23">
        <v>7</v>
      </c>
      <c r="J23">
        <v>184.8</v>
      </c>
      <c r="K23" t="s">
        <v>884</v>
      </c>
    </row>
    <row r="24" spans="1:11" x14ac:dyDescent="0.35">
      <c r="A24" t="str">
        <f t="shared" si="0"/>
        <v>Коровина КсенияЖ12</v>
      </c>
      <c r="B24" s="3">
        <v>8</v>
      </c>
      <c r="C24" t="s">
        <v>55</v>
      </c>
      <c r="D24" t="s">
        <v>12</v>
      </c>
      <c r="E24">
        <v>18</v>
      </c>
      <c r="F24" t="s">
        <v>40</v>
      </c>
      <c r="G24">
        <v>2011</v>
      </c>
      <c r="H24" s="4">
        <v>8.5879629629629622E-3</v>
      </c>
      <c r="I24">
        <v>8</v>
      </c>
      <c r="J24">
        <v>178.4</v>
      </c>
      <c r="K24" t="s">
        <v>884</v>
      </c>
    </row>
    <row r="25" spans="1:11" x14ac:dyDescent="0.35">
      <c r="A25" t="str">
        <f t="shared" si="0"/>
        <v>Сигаева АлександраЖ12</v>
      </c>
      <c r="B25" s="3">
        <v>9</v>
      </c>
      <c r="C25" t="s">
        <v>43</v>
      </c>
      <c r="D25" t="s">
        <v>12</v>
      </c>
      <c r="E25">
        <v>18</v>
      </c>
      <c r="F25" t="s">
        <v>17</v>
      </c>
      <c r="G25">
        <v>2011</v>
      </c>
      <c r="H25" s="4">
        <v>8.8773148148148153E-3</v>
      </c>
      <c r="I25">
        <v>9</v>
      </c>
      <c r="J25">
        <v>174.3</v>
      </c>
      <c r="K25" t="s">
        <v>884</v>
      </c>
    </row>
    <row r="26" spans="1:11" x14ac:dyDescent="0.35">
      <c r="A26" t="str">
        <f t="shared" si="0"/>
        <v>Поган ОлесяЖ12</v>
      </c>
      <c r="B26" s="3">
        <v>10</v>
      </c>
      <c r="C26" t="s">
        <v>56</v>
      </c>
      <c r="D26" t="s">
        <v>12</v>
      </c>
      <c r="E26">
        <v>18</v>
      </c>
      <c r="F26" t="s">
        <v>45</v>
      </c>
      <c r="G26">
        <v>2011</v>
      </c>
      <c r="H26" s="4">
        <v>8.9004629629629625E-3</v>
      </c>
      <c r="I26">
        <v>10</v>
      </c>
      <c r="J26">
        <v>174</v>
      </c>
      <c r="K26" t="s">
        <v>884</v>
      </c>
    </row>
    <row r="27" spans="1:11" x14ac:dyDescent="0.35">
      <c r="A27" t="str">
        <f t="shared" si="0"/>
        <v>Разворотнева МаргаритаЖ12</v>
      </c>
      <c r="B27" s="3">
        <v>11</v>
      </c>
      <c r="C27" t="s">
        <v>531</v>
      </c>
      <c r="D27" t="s">
        <v>12</v>
      </c>
      <c r="E27">
        <v>18</v>
      </c>
      <c r="F27" t="s">
        <v>96</v>
      </c>
      <c r="G27">
        <v>2011</v>
      </c>
      <c r="H27" s="4">
        <v>8.9004629629629625E-3</v>
      </c>
      <c r="I27">
        <f xml:space="preserve"> 10</f>
        <v>10</v>
      </c>
      <c r="J27">
        <v>174</v>
      </c>
      <c r="K27" t="s">
        <v>884</v>
      </c>
    </row>
    <row r="28" spans="1:11" x14ac:dyDescent="0.35">
      <c r="A28" t="str">
        <f t="shared" si="0"/>
        <v>Петроченко ВероникаЖ12</v>
      </c>
      <c r="B28" s="3">
        <v>12</v>
      </c>
      <c r="C28" t="s">
        <v>38</v>
      </c>
      <c r="D28" t="s">
        <v>12</v>
      </c>
      <c r="E28">
        <v>18</v>
      </c>
      <c r="F28" t="s">
        <v>34</v>
      </c>
      <c r="G28">
        <v>2011</v>
      </c>
      <c r="H28" s="4">
        <v>8.9814814814814809E-3</v>
      </c>
      <c r="I28">
        <v>12</v>
      </c>
      <c r="J28">
        <v>172.8</v>
      </c>
      <c r="K28" t="s">
        <v>884</v>
      </c>
    </row>
    <row r="29" spans="1:11" x14ac:dyDescent="0.35">
      <c r="A29" t="str">
        <f t="shared" si="0"/>
        <v>Кальницкая АлександраЖ12</v>
      </c>
      <c r="B29" s="3">
        <v>13</v>
      </c>
      <c r="C29" t="s">
        <v>35</v>
      </c>
      <c r="D29" t="s">
        <v>12</v>
      </c>
      <c r="E29">
        <v>18</v>
      </c>
      <c r="F29" t="s">
        <v>34</v>
      </c>
      <c r="G29">
        <v>2011</v>
      </c>
      <c r="H29" s="4">
        <v>9.0509259259259258E-3</v>
      </c>
      <c r="I29">
        <v>13</v>
      </c>
      <c r="J29">
        <v>171.9</v>
      </c>
      <c r="K29" t="s">
        <v>884</v>
      </c>
    </row>
    <row r="30" spans="1:11" x14ac:dyDescent="0.35">
      <c r="A30" t="str">
        <f t="shared" si="0"/>
        <v>Захарова ДарьяЖ12</v>
      </c>
      <c r="B30" s="3">
        <v>14</v>
      </c>
      <c r="C30" t="s">
        <v>39</v>
      </c>
      <c r="D30" t="s">
        <v>12</v>
      </c>
      <c r="E30">
        <v>18</v>
      </c>
      <c r="F30" t="s">
        <v>40</v>
      </c>
      <c r="G30">
        <v>2012</v>
      </c>
      <c r="H30" s="4">
        <v>9.2476851851851852E-3</v>
      </c>
      <c r="I30">
        <v>14</v>
      </c>
      <c r="J30">
        <v>169.1</v>
      </c>
      <c r="K30" t="s">
        <v>884</v>
      </c>
    </row>
    <row r="31" spans="1:11" x14ac:dyDescent="0.35">
      <c r="A31" t="str">
        <f t="shared" si="0"/>
        <v>Цыбакова СофьяЖ12</v>
      </c>
      <c r="B31" s="3">
        <v>15</v>
      </c>
      <c r="C31" t="s">
        <v>66</v>
      </c>
      <c r="D31" t="s">
        <v>12</v>
      </c>
      <c r="E31">
        <v>18</v>
      </c>
      <c r="F31" t="s">
        <v>64</v>
      </c>
      <c r="G31">
        <v>2011</v>
      </c>
      <c r="H31" s="4">
        <v>9.780092592592592E-3</v>
      </c>
      <c r="I31">
        <v>15</v>
      </c>
      <c r="J31">
        <v>161.5</v>
      </c>
      <c r="K31" t="s">
        <v>884</v>
      </c>
    </row>
    <row r="32" spans="1:11" x14ac:dyDescent="0.35">
      <c r="A32" t="str">
        <f t="shared" si="0"/>
        <v>Нестеровская УльянаЖ12</v>
      </c>
      <c r="B32" s="3">
        <v>16</v>
      </c>
      <c r="C32" t="s">
        <v>65</v>
      </c>
      <c r="D32" t="s">
        <v>12</v>
      </c>
      <c r="E32">
        <v>18</v>
      </c>
      <c r="F32" t="s">
        <v>45</v>
      </c>
      <c r="G32">
        <v>2012</v>
      </c>
      <c r="H32" s="4">
        <v>0.01</v>
      </c>
      <c r="I32">
        <v>16</v>
      </c>
      <c r="J32">
        <v>158.4</v>
      </c>
      <c r="K32" t="s">
        <v>884</v>
      </c>
    </row>
    <row r="33" spans="1:11" x14ac:dyDescent="0.35">
      <c r="A33" t="str">
        <f t="shared" si="0"/>
        <v>Косарева ВикторияЖ12</v>
      </c>
      <c r="B33" s="3">
        <v>17</v>
      </c>
      <c r="C33" t="s">
        <v>67</v>
      </c>
      <c r="D33" t="s">
        <v>12</v>
      </c>
      <c r="E33">
        <v>18</v>
      </c>
      <c r="F33" t="s">
        <v>53</v>
      </c>
      <c r="G33">
        <v>2011</v>
      </c>
      <c r="H33" s="4">
        <v>1.0092592592592592E-2</v>
      </c>
      <c r="I33">
        <v>17</v>
      </c>
      <c r="J33">
        <v>157.1</v>
      </c>
      <c r="K33" t="s">
        <v>884</v>
      </c>
    </row>
    <row r="34" spans="1:11" x14ac:dyDescent="0.35">
      <c r="A34" t="str">
        <f t="shared" si="0"/>
        <v>Кондратенко МарияЖ12</v>
      </c>
      <c r="B34" s="3">
        <v>18</v>
      </c>
      <c r="C34" t="s">
        <v>47</v>
      </c>
      <c r="D34" t="s">
        <v>12</v>
      </c>
      <c r="E34">
        <v>18</v>
      </c>
      <c r="F34" t="s">
        <v>45</v>
      </c>
      <c r="G34">
        <v>2011</v>
      </c>
      <c r="H34" s="4">
        <v>1.0358796296296295E-2</v>
      </c>
      <c r="I34">
        <v>18</v>
      </c>
      <c r="J34">
        <v>153.30000000000001</v>
      </c>
      <c r="K34" t="s">
        <v>884</v>
      </c>
    </row>
    <row r="35" spans="1:11" x14ac:dyDescent="0.35">
      <c r="A35" t="str">
        <f t="shared" si="0"/>
        <v>Токарева КсенияЖ12</v>
      </c>
      <c r="B35" s="3">
        <v>19</v>
      </c>
      <c r="C35" t="s">
        <v>70</v>
      </c>
      <c r="D35" t="s">
        <v>12</v>
      </c>
      <c r="E35">
        <v>18</v>
      </c>
      <c r="F35" t="s">
        <v>45</v>
      </c>
      <c r="G35">
        <v>2011</v>
      </c>
      <c r="H35" s="4">
        <v>1.0532407407407407E-2</v>
      </c>
      <c r="I35">
        <v>19</v>
      </c>
      <c r="J35">
        <v>150.9</v>
      </c>
      <c r="K35" t="s">
        <v>884</v>
      </c>
    </row>
    <row r="36" spans="1:11" x14ac:dyDescent="0.35">
      <c r="A36" t="str">
        <f t="shared" si="0"/>
        <v>Терновых ВарвараЖ12</v>
      </c>
      <c r="B36" s="3">
        <v>20</v>
      </c>
      <c r="C36" t="s">
        <v>61</v>
      </c>
      <c r="D36" t="s">
        <v>12</v>
      </c>
      <c r="E36">
        <v>18</v>
      </c>
      <c r="F36" t="s">
        <v>27</v>
      </c>
      <c r="G36">
        <v>2012</v>
      </c>
      <c r="H36" s="4">
        <v>1.0706018518518517E-2</v>
      </c>
      <c r="I36">
        <v>20</v>
      </c>
      <c r="J36">
        <v>148.4</v>
      </c>
      <c r="K36" t="s">
        <v>884</v>
      </c>
    </row>
    <row r="37" spans="1:11" x14ac:dyDescent="0.35">
      <c r="A37" t="str">
        <f t="shared" si="0"/>
        <v>Логвиненко ДианаЖ12</v>
      </c>
      <c r="B37" s="3">
        <v>21</v>
      </c>
      <c r="C37" t="s">
        <v>532</v>
      </c>
      <c r="D37" t="s">
        <v>12</v>
      </c>
      <c r="E37">
        <v>18</v>
      </c>
      <c r="F37" t="s">
        <v>34</v>
      </c>
      <c r="G37">
        <v>2012</v>
      </c>
      <c r="H37" s="4">
        <v>1.087962962962963E-2</v>
      </c>
      <c r="I37">
        <v>21</v>
      </c>
      <c r="J37">
        <v>146</v>
      </c>
      <c r="K37" t="s">
        <v>884</v>
      </c>
    </row>
    <row r="38" spans="1:11" x14ac:dyDescent="0.35">
      <c r="A38" t="str">
        <f t="shared" si="0"/>
        <v>Чащина СофияЖ12</v>
      </c>
      <c r="B38" s="3">
        <v>22</v>
      </c>
      <c r="C38" t="s">
        <v>50</v>
      </c>
      <c r="D38" t="s">
        <v>12</v>
      </c>
      <c r="E38">
        <v>18</v>
      </c>
      <c r="F38" t="s">
        <v>51</v>
      </c>
      <c r="G38">
        <v>2012</v>
      </c>
      <c r="H38" s="4">
        <v>1.091435185185185E-2</v>
      </c>
      <c r="I38">
        <v>22</v>
      </c>
      <c r="J38">
        <v>145.5</v>
      </c>
      <c r="K38" t="s">
        <v>884</v>
      </c>
    </row>
    <row r="39" spans="1:11" x14ac:dyDescent="0.35">
      <c r="A39" t="str">
        <f t="shared" si="0"/>
        <v>Куксина АнастасияЖ12</v>
      </c>
      <c r="B39" s="3">
        <v>23</v>
      </c>
      <c r="C39" t="s">
        <v>68</v>
      </c>
      <c r="D39" t="s">
        <v>12</v>
      </c>
      <c r="E39">
        <v>18</v>
      </c>
      <c r="F39" t="s">
        <v>45</v>
      </c>
      <c r="G39">
        <v>2012</v>
      </c>
      <c r="H39" s="4">
        <v>1.1041666666666667E-2</v>
      </c>
      <c r="I39">
        <v>23</v>
      </c>
      <c r="J39">
        <v>143.69999999999999</v>
      </c>
      <c r="K39" t="s">
        <v>884</v>
      </c>
    </row>
    <row r="40" spans="1:11" x14ac:dyDescent="0.35">
      <c r="A40" t="str">
        <f t="shared" si="0"/>
        <v>Скворцова ИннаЖ12</v>
      </c>
      <c r="B40" s="3">
        <v>24</v>
      </c>
      <c r="C40" t="s">
        <v>59</v>
      </c>
      <c r="D40" t="s">
        <v>12</v>
      </c>
      <c r="E40">
        <v>18</v>
      </c>
      <c r="F40" t="s">
        <v>20</v>
      </c>
      <c r="G40">
        <v>2011</v>
      </c>
      <c r="H40" s="4">
        <v>1.1296296296296296E-2</v>
      </c>
      <c r="I40">
        <v>24</v>
      </c>
      <c r="J40">
        <v>140</v>
      </c>
      <c r="K40" t="s">
        <v>884</v>
      </c>
    </row>
    <row r="41" spans="1:11" x14ac:dyDescent="0.35">
      <c r="A41" t="str">
        <f t="shared" si="0"/>
        <v>Семенова ПолинаЖ12</v>
      </c>
      <c r="B41" s="3">
        <v>25</v>
      </c>
      <c r="C41" t="s">
        <v>533</v>
      </c>
      <c r="D41" t="s">
        <v>12</v>
      </c>
      <c r="E41">
        <v>18</v>
      </c>
      <c r="F41" t="s">
        <v>96</v>
      </c>
      <c r="G41">
        <v>2012</v>
      </c>
      <c r="H41" s="4">
        <v>1.2453703703703703E-2</v>
      </c>
      <c r="I41">
        <v>25</v>
      </c>
      <c r="J41">
        <v>123.7</v>
      </c>
      <c r="K41" t="s">
        <v>884</v>
      </c>
    </row>
    <row r="42" spans="1:11" x14ac:dyDescent="0.35">
      <c r="A42" t="str">
        <f t="shared" si="0"/>
        <v>Деревенских ВасилисаЖ12</v>
      </c>
      <c r="B42" s="3">
        <v>26</v>
      </c>
      <c r="C42" t="s">
        <v>54</v>
      </c>
      <c r="D42" t="s">
        <v>12</v>
      </c>
      <c r="E42">
        <v>18</v>
      </c>
      <c r="F42" t="s">
        <v>45</v>
      </c>
      <c r="G42">
        <v>2011</v>
      </c>
      <c r="H42" s="4">
        <v>1.2615740740740742E-2</v>
      </c>
      <c r="I42">
        <v>26</v>
      </c>
      <c r="J42">
        <v>121.4</v>
      </c>
      <c r="K42" t="s">
        <v>884</v>
      </c>
    </row>
    <row r="43" spans="1:11" x14ac:dyDescent="0.35">
      <c r="A43" t="str">
        <f t="shared" si="0"/>
        <v>Сенцова ДарьяЖ12</v>
      </c>
      <c r="B43" s="3">
        <v>27</v>
      </c>
      <c r="C43" t="s">
        <v>52</v>
      </c>
      <c r="D43" t="s">
        <v>12</v>
      </c>
      <c r="E43">
        <v>18</v>
      </c>
      <c r="F43" t="s">
        <v>53</v>
      </c>
      <c r="G43">
        <v>2011</v>
      </c>
      <c r="H43" s="4">
        <v>1.2673611111111109E-2</v>
      </c>
      <c r="I43">
        <v>27</v>
      </c>
      <c r="J43">
        <v>120.5</v>
      </c>
      <c r="K43" t="s">
        <v>884</v>
      </c>
    </row>
    <row r="44" spans="1:11" x14ac:dyDescent="0.35">
      <c r="A44" t="str">
        <f t="shared" si="0"/>
        <v>Анциферова ВикторияЖ12</v>
      </c>
      <c r="B44" s="3">
        <v>28</v>
      </c>
      <c r="C44" t="s">
        <v>62</v>
      </c>
      <c r="D44" t="s">
        <v>12</v>
      </c>
      <c r="E44">
        <v>18</v>
      </c>
      <c r="F44" t="s">
        <v>20</v>
      </c>
      <c r="G44">
        <v>2012</v>
      </c>
      <c r="H44" s="4">
        <v>1.3055555555555556E-2</v>
      </c>
      <c r="I44">
        <v>28</v>
      </c>
      <c r="J44">
        <v>115.1</v>
      </c>
      <c r="K44" t="s">
        <v>884</v>
      </c>
    </row>
    <row r="45" spans="1:11" x14ac:dyDescent="0.35">
      <c r="A45" t="str">
        <f t="shared" si="0"/>
        <v>Новикова ПолинаЖ12</v>
      </c>
      <c r="B45" s="3">
        <v>29</v>
      </c>
      <c r="C45" t="s">
        <v>78</v>
      </c>
      <c r="D45" t="s">
        <v>12</v>
      </c>
      <c r="E45">
        <v>18</v>
      </c>
      <c r="F45" t="s">
        <v>45</v>
      </c>
      <c r="G45">
        <v>2012</v>
      </c>
      <c r="H45" s="4">
        <v>1.3344907407407408E-2</v>
      </c>
      <c r="I45">
        <v>29</v>
      </c>
      <c r="J45">
        <v>111</v>
      </c>
      <c r="K45" t="s">
        <v>884</v>
      </c>
    </row>
    <row r="46" spans="1:11" x14ac:dyDescent="0.35">
      <c r="A46" t="str">
        <f t="shared" si="0"/>
        <v>Королькова ЕвгенияЖ12</v>
      </c>
      <c r="B46" s="3">
        <v>30</v>
      </c>
      <c r="C46" t="s">
        <v>534</v>
      </c>
      <c r="D46" t="s">
        <v>12</v>
      </c>
      <c r="E46">
        <v>18</v>
      </c>
      <c r="F46" t="s">
        <v>27</v>
      </c>
      <c r="G46">
        <v>2012</v>
      </c>
      <c r="H46" s="4">
        <v>1.3356481481481483E-2</v>
      </c>
      <c r="I46">
        <v>30</v>
      </c>
      <c r="J46">
        <v>110.9</v>
      </c>
      <c r="K46" t="s">
        <v>884</v>
      </c>
    </row>
    <row r="47" spans="1:11" x14ac:dyDescent="0.35">
      <c r="A47" t="str">
        <f t="shared" si="0"/>
        <v>Красношеева ВарвараЖ12</v>
      </c>
      <c r="B47" s="3">
        <v>31</v>
      </c>
      <c r="C47" t="s">
        <v>535</v>
      </c>
      <c r="D47" t="s">
        <v>12</v>
      </c>
      <c r="E47">
        <v>18</v>
      </c>
      <c r="F47" t="s">
        <v>529</v>
      </c>
      <c r="G47">
        <v>2012</v>
      </c>
      <c r="H47" s="4">
        <v>1.383101851851852E-2</v>
      </c>
      <c r="I47">
        <v>31</v>
      </c>
      <c r="J47">
        <v>104.1</v>
      </c>
      <c r="K47" t="s">
        <v>884</v>
      </c>
    </row>
    <row r="48" spans="1:11" x14ac:dyDescent="0.35">
      <c r="A48" t="str">
        <f t="shared" si="0"/>
        <v>Мальцева ЕлизаветаЖ12</v>
      </c>
      <c r="B48" s="3">
        <v>32</v>
      </c>
      <c r="C48" t="s">
        <v>536</v>
      </c>
      <c r="D48" t="s">
        <v>12</v>
      </c>
      <c r="E48">
        <v>18</v>
      </c>
      <c r="F48" t="s">
        <v>85</v>
      </c>
      <c r="G48">
        <v>2012</v>
      </c>
      <c r="H48" s="4">
        <v>1.545138888888889E-2</v>
      </c>
      <c r="I48">
        <v>32</v>
      </c>
      <c r="J48">
        <v>81.2</v>
      </c>
      <c r="K48" t="s">
        <v>884</v>
      </c>
    </row>
    <row r="49" spans="1:11" x14ac:dyDescent="0.35">
      <c r="A49" t="str">
        <f t="shared" si="0"/>
        <v>Куликова АнтонинаЖ12</v>
      </c>
      <c r="B49" s="3">
        <v>33</v>
      </c>
      <c r="C49" t="s">
        <v>60</v>
      </c>
      <c r="D49" t="s">
        <v>12</v>
      </c>
      <c r="E49">
        <v>18</v>
      </c>
      <c r="F49" t="s">
        <v>20</v>
      </c>
      <c r="G49">
        <v>2011</v>
      </c>
      <c r="H49" s="4">
        <v>1.622685185185185E-2</v>
      </c>
      <c r="I49">
        <v>33</v>
      </c>
      <c r="J49">
        <v>70.2</v>
      </c>
      <c r="K49" t="s">
        <v>884</v>
      </c>
    </row>
    <row r="50" spans="1:11" x14ac:dyDescent="0.35">
      <c r="A50" t="str">
        <f t="shared" si="0"/>
        <v>Асонова СофияЖ12</v>
      </c>
      <c r="B50" s="3">
        <v>34</v>
      </c>
      <c r="C50" t="s">
        <v>537</v>
      </c>
      <c r="D50" t="s">
        <v>12</v>
      </c>
      <c r="E50">
        <v>18</v>
      </c>
      <c r="F50" t="s">
        <v>34</v>
      </c>
      <c r="G50">
        <v>2012</v>
      </c>
      <c r="H50" s="4">
        <v>1.8425925925925925E-2</v>
      </c>
      <c r="I50">
        <v>34</v>
      </c>
      <c r="J50">
        <v>39.1</v>
      </c>
      <c r="K50" t="s">
        <v>884</v>
      </c>
    </row>
    <row r="51" spans="1:11" x14ac:dyDescent="0.35">
      <c r="A51" t="str">
        <f t="shared" si="0"/>
        <v>Линькова АнастасияЖ12</v>
      </c>
      <c r="B51" s="3">
        <v>35</v>
      </c>
      <c r="C51" t="s">
        <v>538</v>
      </c>
      <c r="D51" t="s">
        <v>12</v>
      </c>
      <c r="E51">
        <v>18</v>
      </c>
      <c r="F51" t="s">
        <v>27</v>
      </c>
      <c r="G51">
        <v>2012</v>
      </c>
      <c r="H51" s="4">
        <v>1.9837962962962963E-2</v>
      </c>
      <c r="I51">
        <v>35</v>
      </c>
      <c r="J51">
        <v>19.100000000000001</v>
      </c>
      <c r="K51" t="s">
        <v>884</v>
      </c>
    </row>
    <row r="52" spans="1:11" x14ac:dyDescent="0.35">
      <c r="A52" t="str">
        <f t="shared" si="0"/>
        <v>Чупеева АнастасияЖ12</v>
      </c>
      <c r="B52" s="3">
        <v>36</v>
      </c>
      <c r="C52" t="s">
        <v>539</v>
      </c>
      <c r="D52" t="s">
        <v>12</v>
      </c>
      <c r="E52">
        <v>18</v>
      </c>
      <c r="F52" t="s">
        <v>45</v>
      </c>
      <c r="G52">
        <v>2011</v>
      </c>
      <c r="H52" s="4">
        <v>2.0243055555555552E-2</v>
      </c>
      <c r="I52">
        <v>36</v>
      </c>
      <c r="J52">
        <v>13.3</v>
      </c>
      <c r="K52" t="s">
        <v>884</v>
      </c>
    </row>
    <row r="53" spans="1:11" x14ac:dyDescent="0.35">
      <c r="A53" t="str">
        <f t="shared" si="0"/>
        <v>Маришина КаринаЖ12</v>
      </c>
      <c r="B53" s="3">
        <v>37</v>
      </c>
      <c r="C53" t="s">
        <v>80</v>
      </c>
      <c r="D53" t="s">
        <v>12</v>
      </c>
      <c r="E53">
        <v>18</v>
      </c>
      <c r="F53" t="s">
        <v>45</v>
      </c>
      <c r="G53">
        <v>2012</v>
      </c>
      <c r="H53" s="4">
        <v>2.5474537037037035E-2</v>
      </c>
      <c r="I53">
        <v>37</v>
      </c>
      <c r="J53">
        <v>1</v>
      </c>
      <c r="K53" t="s">
        <v>884</v>
      </c>
    </row>
    <row r="54" spans="1:11" x14ac:dyDescent="0.35">
      <c r="A54" t="str">
        <f t="shared" si="0"/>
        <v>Васьковская СофьяЖ12</v>
      </c>
      <c r="B54" s="3">
        <v>38</v>
      </c>
      <c r="C54" t="s">
        <v>57</v>
      </c>
      <c r="D54" t="s">
        <v>12</v>
      </c>
      <c r="E54">
        <v>18</v>
      </c>
      <c r="F54" t="s">
        <v>45</v>
      </c>
      <c r="G54">
        <v>2012</v>
      </c>
      <c r="H54" s="4">
        <v>2.5925925925925925E-2</v>
      </c>
      <c r="I54">
        <v>38</v>
      </c>
      <c r="J54">
        <v>1</v>
      </c>
      <c r="K54" t="s">
        <v>884</v>
      </c>
    </row>
    <row r="55" spans="1:11" x14ac:dyDescent="0.35">
      <c r="A55" t="str">
        <f t="shared" si="0"/>
        <v>Харченко ПолинаЖ12</v>
      </c>
      <c r="B55" s="3">
        <v>39</v>
      </c>
      <c r="C55" t="s">
        <v>71</v>
      </c>
      <c r="D55" t="s">
        <v>12</v>
      </c>
      <c r="E55">
        <v>18</v>
      </c>
      <c r="F55" t="s">
        <v>45</v>
      </c>
      <c r="G55">
        <v>2011</v>
      </c>
      <c r="H55" s="4">
        <v>2.631944444444444E-2</v>
      </c>
      <c r="I55">
        <v>39</v>
      </c>
      <c r="J55">
        <v>1</v>
      </c>
      <c r="K55" t="s">
        <v>884</v>
      </c>
    </row>
    <row r="56" spans="1:11" x14ac:dyDescent="0.35">
      <c r="A56" t="str">
        <f t="shared" si="0"/>
        <v>Гайдукова ЕлизаветаЖ12</v>
      </c>
      <c r="B56" s="3">
        <v>40</v>
      </c>
      <c r="C56" t="s">
        <v>540</v>
      </c>
      <c r="D56" t="s">
        <v>12</v>
      </c>
      <c r="E56">
        <v>18</v>
      </c>
      <c r="F56" t="s">
        <v>64</v>
      </c>
      <c r="G56">
        <v>2012</v>
      </c>
      <c r="J56">
        <v>0</v>
      </c>
      <c r="K56" t="s">
        <v>884</v>
      </c>
    </row>
    <row r="57" spans="1:11" x14ac:dyDescent="0.35">
      <c r="A57" t="str">
        <f t="shared" si="0"/>
        <v>Степанова АлександраЖ12</v>
      </c>
      <c r="B57" s="3">
        <v>41</v>
      </c>
      <c r="C57" t="s">
        <v>541</v>
      </c>
      <c r="D57" t="s">
        <v>12</v>
      </c>
      <c r="E57">
        <v>18</v>
      </c>
      <c r="F57" t="s">
        <v>53</v>
      </c>
      <c r="G57">
        <v>2012</v>
      </c>
      <c r="J57">
        <v>0</v>
      </c>
      <c r="K57" t="s">
        <v>884</v>
      </c>
    </row>
    <row r="58" spans="1:11" x14ac:dyDescent="0.35">
      <c r="A58" t="str">
        <f t="shared" si="0"/>
        <v>Ковалева МилияЖ12</v>
      </c>
      <c r="B58" s="3">
        <v>42</v>
      </c>
      <c r="C58" t="s">
        <v>542</v>
      </c>
      <c r="D58" t="s">
        <v>12</v>
      </c>
      <c r="E58">
        <v>18</v>
      </c>
      <c r="F58" t="s">
        <v>45</v>
      </c>
      <c r="G58">
        <v>2012</v>
      </c>
      <c r="J58">
        <v>0</v>
      </c>
      <c r="K58" t="s">
        <v>884</v>
      </c>
    </row>
    <row r="59" spans="1:11" x14ac:dyDescent="0.35">
      <c r="A59" t="str">
        <f t="shared" si="0"/>
        <v>Истомина ДарьяЖ12</v>
      </c>
      <c r="B59" s="3">
        <v>43</v>
      </c>
      <c r="C59" t="s">
        <v>543</v>
      </c>
      <c r="D59" t="s">
        <v>175</v>
      </c>
      <c r="E59" t="s">
        <v>176</v>
      </c>
      <c r="G59">
        <v>2012</v>
      </c>
      <c r="J59">
        <v>0</v>
      </c>
      <c r="K59" t="s">
        <v>884</v>
      </c>
    </row>
    <row r="60" spans="1:11" x14ac:dyDescent="0.35">
      <c r="A60" t="str">
        <f t="shared" si="0"/>
        <v>Киселева МарияЖ12</v>
      </c>
      <c r="B60" s="3">
        <v>44</v>
      </c>
      <c r="C60" t="s">
        <v>544</v>
      </c>
      <c r="D60" t="s">
        <v>12</v>
      </c>
      <c r="E60">
        <v>18</v>
      </c>
      <c r="F60" t="s">
        <v>85</v>
      </c>
      <c r="G60">
        <v>2012</v>
      </c>
      <c r="J60">
        <v>0</v>
      </c>
      <c r="K60" t="s">
        <v>884</v>
      </c>
    </row>
    <row r="61" spans="1:11" x14ac:dyDescent="0.35">
      <c r="A61" t="str">
        <f t="shared" si="0"/>
        <v>Ходякова ВикторияЖ12</v>
      </c>
      <c r="B61" s="3">
        <v>45</v>
      </c>
      <c r="C61" t="s">
        <v>545</v>
      </c>
      <c r="D61" t="s">
        <v>12</v>
      </c>
      <c r="E61">
        <v>18</v>
      </c>
      <c r="F61" t="s">
        <v>45</v>
      </c>
      <c r="G61">
        <v>2012</v>
      </c>
      <c r="J61">
        <v>0</v>
      </c>
      <c r="K61" t="s">
        <v>884</v>
      </c>
    </row>
    <row r="62" spans="1:11" x14ac:dyDescent="0.35">
      <c r="A62" t="str">
        <f t="shared" si="0"/>
        <v/>
      </c>
    </row>
    <row r="63" spans="1:11" ht="15.5" x14ac:dyDescent="0.35">
      <c r="A63" t="str">
        <f t="shared" si="0"/>
        <v>11 КП, 2 км</v>
      </c>
      <c r="B63" s="1" t="s">
        <v>82</v>
      </c>
      <c r="C63" t="s">
        <v>83</v>
      </c>
    </row>
    <row r="64" spans="1:11" x14ac:dyDescent="0.35">
      <c r="A64" t="str">
        <f t="shared" si="0"/>
        <v/>
      </c>
    </row>
    <row r="65" spans="1:11" x14ac:dyDescent="0.35">
      <c r="A65" t="str">
        <f t="shared" si="0"/>
        <v>Фамилия, имя</v>
      </c>
      <c r="B65" s="2" t="s">
        <v>2</v>
      </c>
      <c r="C65" t="s">
        <v>3</v>
      </c>
      <c r="D65" t="s">
        <v>4</v>
      </c>
      <c r="E65" t="s">
        <v>5</v>
      </c>
      <c r="F65" t="s">
        <v>6</v>
      </c>
      <c r="G65" t="s">
        <v>7</v>
      </c>
      <c r="H65" t="s">
        <v>8</v>
      </c>
      <c r="I65" t="s">
        <v>9</v>
      </c>
      <c r="J65" t="s">
        <v>10</v>
      </c>
    </row>
    <row r="66" spans="1:11" x14ac:dyDescent="0.35">
      <c r="A66" t="str">
        <f t="shared" si="0"/>
        <v>Шишова ДарьяЖ14</v>
      </c>
      <c r="B66" s="3">
        <v>1</v>
      </c>
      <c r="C66" t="s">
        <v>546</v>
      </c>
      <c r="D66" t="s">
        <v>12</v>
      </c>
      <c r="E66">
        <v>18</v>
      </c>
      <c r="F66" t="s">
        <v>528</v>
      </c>
      <c r="G66">
        <v>2009</v>
      </c>
      <c r="H66" s="4">
        <v>7.4189814814814813E-3</v>
      </c>
      <c r="I66">
        <v>1</v>
      </c>
      <c r="J66">
        <v>200</v>
      </c>
      <c r="K66" t="s">
        <v>885</v>
      </c>
    </row>
    <row r="67" spans="1:11" x14ac:dyDescent="0.35">
      <c r="A67" t="str">
        <f t="shared" si="0"/>
        <v>Неделина ВарвараЖ14</v>
      </c>
      <c r="B67" s="3">
        <v>2</v>
      </c>
      <c r="C67" t="s">
        <v>86</v>
      </c>
      <c r="D67" t="s">
        <v>12</v>
      </c>
      <c r="E67">
        <v>18</v>
      </c>
      <c r="F67" t="s">
        <v>529</v>
      </c>
      <c r="G67">
        <v>2009</v>
      </c>
      <c r="H67" s="4">
        <v>7.5925925925925926E-3</v>
      </c>
      <c r="I67">
        <v>2</v>
      </c>
      <c r="J67">
        <v>197.7</v>
      </c>
      <c r="K67" t="s">
        <v>885</v>
      </c>
    </row>
    <row r="68" spans="1:11" x14ac:dyDescent="0.35">
      <c r="A68" t="str">
        <f t="shared" si="0"/>
        <v>Кузовкина ДарьяЖ14</v>
      </c>
      <c r="B68" s="3">
        <v>3</v>
      </c>
      <c r="C68" t="s">
        <v>547</v>
      </c>
      <c r="D68" t="s">
        <v>12</v>
      </c>
      <c r="E68">
        <v>18</v>
      </c>
      <c r="F68" t="s">
        <v>528</v>
      </c>
      <c r="G68">
        <v>2009</v>
      </c>
      <c r="H68" s="4">
        <v>7.7546296296296287E-3</v>
      </c>
      <c r="I68">
        <v>3</v>
      </c>
      <c r="J68">
        <v>195.5</v>
      </c>
      <c r="K68" t="s">
        <v>885</v>
      </c>
    </row>
    <row r="69" spans="1:11" x14ac:dyDescent="0.35">
      <c r="A69" t="str">
        <f t="shared" ref="A69:A132" si="1">C69&amp;K69</f>
        <v>Громашева ДарьяЖ14</v>
      </c>
      <c r="B69" s="3">
        <v>4</v>
      </c>
      <c r="C69" t="s">
        <v>87</v>
      </c>
      <c r="D69" t="s">
        <v>12</v>
      </c>
      <c r="E69">
        <v>18</v>
      </c>
      <c r="F69" t="s">
        <v>17</v>
      </c>
      <c r="G69">
        <v>2009</v>
      </c>
      <c r="H69" s="4">
        <v>8.1597222222222227E-3</v>
      </c>
      <c r="I69">
        <v>4</v>
      </c>
      <c r="J69">
        <v>190.1</v>
      </c>
      <c r="K69" t="s">
        <v>885</v>
      </c>
    </row>
    <row r="70" spans="1:11" x14ac:dyDescent="0.35">
      <c r="A70" t="str">
        <f t="shared" si="1"/>
        <v>Бударина АлисаЖ14</v>
      </c>
      <c r="B70" s="3">
        <v>5</v>
      </c>
      <c r="C70" t="s">
        <v>123</v>
      </c>
      <c r="D70" t="s">
        <v>12</v>
      </c>
      <c r="E70">
        <v>18</v>
      </c>
      <c r="F70" t="s">
        <v>528</v>
      </c>
      <c r="G70">
        <v>2009</v>
      </c>
      <c r="H70" s="4">
        <v>8.4837962962962966E-3</v>
      </c>
      <c r="I70">
        <v>5</v>
      </c>
      <c r="J70">
        <v>185.7</v>
      </c>
      <c r="K70" t="s">
        <v>885</v>
      </c>
    </row>
    <row r="71" spans="1:11" x14ac:dyDescent="0.35">
      <c r="A71" t="str">
        <f t="shared" si="1"/>
        <v>Шкурина МарияЖ14</v>
      </c>
      <c r="B71" s="3">
        <v>6</v>
      </c>
      <c r="C71" t="s">
        <v>89</v>
      </c>
      <c r="D71" t="s">
        <v>12</v>
      </c>
      <c r="E71">
        <v>18</v>
      </c>
      <c r="F71" t="s">
        <v>40</v>
      </c>
      <c r="G71">
        <v>2009</v>
      </c>
      <c r="H71" s="4">
        <v>8.5532407407407415E-3</v>
      </c>
      <c r="I71">
        <v>6</v>
      </c>
      <c r="J71">
        <v>184.8</v>
      </c>
      <c r="K71" t="s">
        <v>885</v>
      </c>
    </row>
    <row r="72" spans="1:11" x14ac:dyDescent="0.35">
      <c r="A72" t="str">
        <f t="shared" si="1"/>
        <v>Бердникова ВероникаЖ14</v>
      </c>
      <c r="B72" s="3">
        <v>7</v>
      </c>
      <c r="C72" t="s">
        <v>88</v>
      </c>
      <c r="D72" t="s">
        <v>12</v>
      </c>
      <c r="E72">
        <v>18</v>
      </c>
      <c r="F72" t="s">
        <v>529</v>
      </c>
      <c r="G72">
        <v>2009</v>
      </c>
      <c r="H72" s="4">
        <v>8.7384259259259255E-3</v>
      </c>
      <c r="I72">
        <v>7</v>
      </c>
      <c r="J72">
        <v>182.3</v>
      </c>
      <c r="K72" t="s">
        <v>885</v>
      </c>
    </row>
    <row r="73" spans="1:11" x14ac:dyDescent="0.35">
      <c r="A73" t="str">
        <f t="shared" si="1"/>
        <v>Косыгина ВероникаЖ14</v>
      </c>
      <c r="B73" s="3">
        <v>8</v>
      </c>
      <c r="C73" t="s">
        <v>93</v>
      </c>
      <c r="D73" t="s">
        <v>12</v>
      </c>
      <c r="E73">
        <v>18</v>
      </c>
      <c r="F73" t="s">
        <v>64</v>
      </c>
      <c r="G73">
        <v>2010</v>
      </c>
      <c r="H73" s="4">
        <v>8.9004629629629625E-3</v>
      </c>
      <c r="I73">
        <v>8</v>
      </c>
      <c r="J73">
        <v>180.1</v>
      </c>
      <c r="K73" t="s">
        <v>885</v>
      </c>
    </row>
    <row r="74" spans="1:11" x14ac:dyDescent="0.35">
      <c r="A74" t="str">
        <f t="shared" si="1"/>
        <v>Уразова ЯрославаЖ14</v>
      </c>
      <c r="B74" s="3">
        <v>9</v>
      </c>
      <c r="C74" t="s">
        <v>84</v>
      </c>
      <c r="D74" t="s">
        <v>12</v>
      </c>
      <c r="E74">
        <v>18</v>
      </c>
      <c r="F74" t="s">
        <v>85</v>
      </c>
      <c r="G74">
        <v>2010</v>
      </c>
      <c r="H74" s="4">
        <v>8.9120370370370378E-3</v>
      </c>
      <c r="I74">
        <v>9</v>
      </c>
      <c r="J74">
        <v>179.9</v>
      </c>
      <c r="K74" t="s">
        <v>885</v>
      </c>
    </row>
    <row r="75" spans="1:11" x14ac:dyDescent="0.35">
      <c r="A75" t="str">
        <f t="shared" si="1"/>
        <v>Иванова ПолинаЖ14</v>
      </c>
      <c r="B75" s="3">
        <v>10</v>
      </c>
      <c r="C75" t="s">
        <v>92</v>
      </c>
      <c r="D75" t="s">
        <v>12</v>
      </c>
      <c r="E75">
        <v>18</v>
      </c>
      <c r="F75" t="s">
        <v>528</v>
      </c>
      <c r="G75">
        <v>2009</v>
      </c>
      <c r="H75" s="4">
        <v>9.0740740740740729E-3</v>
      </c>
      <c r="I75">
        <v>10</v>
      </c>
      <c r="J75">
        <v>177.7</v>
      </c>
      <c r="K75" t="s">
        <v>885</v>
      </c>
    </row>
    <row r="76" spans="1:11" x14ac:dyDescent="0.35">
      <c r="A76" t="str">
        <f t="shared" si="1"/>
        <v>Шишлова АлисаЖ14</v>
      </c>
      <c r="B76" s="3">
        <v>11</v>
      </c>
      <c r="C76" t="s">
        <v>100</v>
      </c>
      <c r="D76" t="s">
        <v>12</v>
      </c>
      <c r="E76">
        <v>18</v>
      </c>
      <c r="F76" t="s">
        <v>85</v>
      </c>
      <c r="G76">
        <v>2009</v>
      </c>
      <c r="H76" s="4">
        <v>9.2476851851851852E-3</v>
      </c>
      <c r="I76">
        <v>11</v>
      </c>
      <c r="J76">
        <v>175.4</v>
      </c>
      <c r="K76" t="s">
        <v>885</v>
      </c>
    </row>
    <row r="77" spans="1:11" x14ac:dyDescent="0.35">
      <c r="A77" t="str">
        <f t="shared" si="1"/>
        <v>Ушакова МарияЖ14</v>
      </c>
      <c r="B77" s="3">
        <v>12</v>
      </c>
      <c r="C77" t="s">
        <v>99</v>
      </c>
      <c r="D77" t="s">
        <v>12</v>
      </c>
      <c r="E77">
        <v>18</v>
      </c>
      <c r="F77" t="s">
        <v>45</v>
      </c>
      <c r="G77">
        <v>2010</v>
      </c>
      <c r="H77" s="4">
        <v>9.3518518518518525E-3</v>
      </c>
      <c r="I77">
        <v>12</v>
      </c>
      <c r="J77">
        <v>174</v>
      </c>
      <c r="K77" t="s">
        <v>885</v>
      </c>
    </row>
    <row r="78" spans="1:11" x14ac:dyDescent="0.35">
      <c r="A78" t="str">
        <f t="shared" si="1"/>
        <v>Корчагина АлёнаЖ14</v>
      </c>
      <c r="B78" s="3">
        <v>13</v>
      </c>
      <c r="C78" t="s">
        <v>94</v>
      </c>
      <c r="D78" t="s">
        <v>12</v>
      </c>
      <c r="E78">
        <v>18</v>
      </c>
      <c r="F78" t="s">
        <v>27</v>
      </c>
      <c r="G78">
        <v>2009</v>
      </c>
      <c r="H78" s="4">
        <v>9.4212962962962957E-3</v>
      </c>
      <c r="I78">
        <v>13</v>
      </c>
      <c r="J78">
        <v>173.1</v>
      </c>
      <c r="K78" t="s">
        <v>885</v>
      </c>
    </row>
    <row r="79" spans="1:11" x14ac:dyDescent="0.35">
      <c r="A79" t="str">
        <f t="shared" si="1"/>
        <v>Грабиненко ЕленаЖ14</v>
      </c>
      <c r="B79" s="3">
        <v>14</v>
      </c>
      <c r="C79" t="s">
        <v>95</v>
      </c>
      <c r="D79" t="s">
        <v>12</v>
      </c>
      <c r="E79">
        <v>18</v>
      </c>
      <c r="F79" t="s">
        <v>96</v>
      </c>
      <c r="G79">
        <v>2010</v>
      </c>
      <c r="H79" s="4">
        <v>9.571759259259259E-3</v>
      </c>
      <c r="I79">
        <v>14</v>
      </c>
      <c r="J79">
        <v>171</v>
      </c>
      <c r="K79" t="s">
        <v>885</v>
      </c>
    </row>
    <row r="80" spans="1:11" x14ac:dyDescent="0.35">
      <c r="A80" t="str">
        <f t="shared" si="1"/>
        <v>Станченко АнастасияЖ14</v>
      </c>
      <c r="B80" s="3">
        <v>15</v>
      </c>
      <c r="C80" t="s">
        <v>121</v>
      </c>
      <c r="D80" t="s">
        <v>12</v>
      </c>
      <c r="E80">
        <v>18</v>
      </c>
      <c r="F80" t="s">
        <v>45</v>
      </c>
      <c r="G80">
        <v>2010</v>
      </c>
      <c r="H80" s="4">
        <v>9.5949074074074079E-3</v>
      </c>
      <c r="I80">
        <v>15</v>
      </c>
      <c r="J80">
        <v>170.7</v>
      </c>
      <c r="K80" t="s">
        <v>885</v>
      </c>
    </row>
    <row r="81" spans="1:11" x14ac:dyDescent="0.35">
      <c r="A81" t="str">
        <f t="shared" si="1"/>
        <v>Корсакова АнастасияЖ14</v>
      </c>
      <c r="B81" s="3">
        <v>16</v>
      </c>
      <c r="C81" t="s">
        <v>122</v>
      </c>
      <c r="D81" t="s">
        <v>12</v>
      </c>
      <c r="E81">
        <v>18</v>
      </c>
      <c r="F81" t="s">
        <v>40</v>
      </c>
      <c r="G81">
        <v>2009</v>
      </c>
      <c r="H81" s="4">
        <v>9.6759259259259264E-3</v>
      </c>
      <c r="I81">
        <v>16</v>
      </c>
      <c r="J81">
        <v>169.6</v>
      </c>
      <c r="K81" t="s">
        <v>885</v>
      </c>
    </row>
    <row r="82" spans="1:11" x14ac:dyDescent="0.35">
      <c r="A82" t="str">
        <f t="shared" si="1"/>
        <v>Снегирева ЕлизаветаЖ14</v>
      </c>
      <c r="B82" s="3">
        <v>17</v>
      </c>
      <c r="C82" t="s">
        <v>91</v>
      </c>
      <c r="D82" t="s">
        <v>12</v>
      </c>
      <c r="E82">
        <v>18</v>
      </c>
      <c r="F82" t="s">
        <v>27</v>
      </c>
      <c r="G82">
        <v>2009</v>
      </c>
      <c r="H82" s="4">
        <v>9.9305555555555553E-3</v>
      </c>
      <c r="I82">
        <v>17</v>
      </c>
      <c r="J82">
        <v>166.2</v>
      </c>
      <c r="K82" t="s">
        <v>885</v>
      </c>
    </row>
    <row r="83" spans="1:11" x14ac:dyDescent="0.35">
      <c r="A83" t="str">
        <f t="shared" si="1"/>
        <v>Рябова АнастасияЖ14</v>
      </c>
      <c r="B83" s="3">
        <v>18</v>
      </c>
      <c r="C83" t="s">
        <v>548</v>
      </c>
      <c r="D83" t="s">
        <v>12</v>
      </c>
      <c r="E83">
        <v>18</v>
      </c>
      <c r="F83" t="s">
        <v>64</v>
      </c>
      <c r="G83">
        <v>2010</v>
      </c>
      <c r="H83" s="4">
        <v>9.9652777777777778E-3</v>
      </c>
      <c r="I83">
        <v>18</v>
      </c>
      <c r="J83">
        <v>165.7</v>
      </c>
      <c r="K83" t="s">
        <v>885</v>
      </c>
    </row>
    <row r="84" spans="1:11" x14ac:dyDescent="0.35">
      <c r="A84" t="str">
        <f t="shared" si="1"/>
        <v>Баженова МаргаритаЖ14</v>
      </c>
      <c r="B84" s="3">
        <v>19</v>
      </c>
      <c r="C84" t="s">
        <v>549</v>
      </c>
      <c r="D84" t="s">
        <v>12</v>
      </c>
      <c r="E84">
        <v>18</v>
      </c>
      <c r="F84" t="s">
        <v>53</v>
      </c>
      <c r="G84">
        <v>2009</v>
      </c>
      <c r="H84" s="4">
        <v>1.0960648148148148E-2</v>
      </c>
      <c r="I84">
        <v>19</v>
      </c>
      <c r="J84">
        <v>152.30000000000001</v>
      </c>
      <c r="K84" t="s">
        <v>885</v>
      </c>
    </row>
    <row r="85" spans="1:11" x14ac:dyDescent="0.35">
      <c r="A85" t="str">
        <f t="shared" si="1"/>
        <v>Лелякова СоняЖ14</v>
      </c>
      <c r="B85" s="3">
        <v>20</v>
      </c>
      <c r="C85" t="s">
        <v>98</v>
      </c>
      <c r="D85" t="s">
        <v>12</v>
      </c>
      <c r="E85">
        <v>18</v>
      </c>
      <c r="F85" t="s">
        <v>85</v>
      </c>
      <c r="G85">
        <v>2009</v>
      </c>
      <c r="H85" s="4">
        <v>1.1006944444444444E-2</v>
      </c>
      <c r="I85">
        <v>20</v>
      </c>
      <c r="J85">
        <v>151.69999999999999</v>
      </c>
      <c r="K85" t="s">
        <v>885</v>
      </c>
    </row>
    <row r="86" spans="1:11" x14ac:dyDescent="0.35">
      <c r="A86" t="str">
        <f t="shared" si="1"/>
        <v>Королёва СофияЖ14</v>
      </c>
      <c r="B86" s="3">
        <v>21</v>
      </c>
      <c r="C86" t="s">
        <v>117</v>
      </c>
      <c r="D86" t="s">
        <v>12</v>
      </c>
      <c r="E86">
        <v>18</v>
      </c>
      <c r="F86" t="s">
        <v>529</v>
      </c>
      <c r="G86">
        <v>2010</v>
      </c>
      <c r="H86" s="4">
        <v>1.315972222222222E-2</v>
      </c>
      <c r="I86">
        <v>21</v>
      </c>
      <c r="J86">
        <v>122.7</v>
      </c>
      <c r="K86" t="s">
        <v>885</v>
      </c>
    </row>
    <row r="87" spans="1:11" x14ac:dyDescent="0.35">
      <c r="A87" t="str">
        <f t="shared" si="1"/>
        <v>Баламутова АленаЖ14</v>
      </c>
      <c r="B87" s="3">
        <v>22</v>
      </c>
      <c r="C87" t="s">
        <v>550</v>
      </c>
      <c r="D87" t="s">
        <v>12</v>
      </c>
      <c r="E87">
        <v>18</v>
      </c>
      <c r="F87" t="s">
        <v>17</v>
      </c>
      <c r="G87">
        <v>2009</v>
      </c>
      <c r="H87" s="4">
        <v>1.5000000000000001E-2</v>
      </c>
      <c r="I87">
        <v>22</v>
      </c>
      <c r="J87">
        <v>97.9</v>
      </c>
      <c r="K87" t="s">
        <v>885</v>
      </c>
    </row>
    <row r="88" spans="1:11" x14ac:dyDescent="0.35">
      <c r="A88" t="str">
        <f t="shared" si="1"/>
        <v>Наумова СофияЖ14</v>
      </c>
      <c r="B88" s="3">
        <v>23</v>
      </c>
      <c r="C88" t="s">
        <v>111</v>
      </c>
      <c r="D88" t="s">
        <v>12</v>
      </c>
      <c r="E88">
        <v>18</v>
      </c>
      <c r="F88" t="s">
        <v>22</v>
      </c>
      <c r="G88">
        <v>2009</v>
      </c>
      <c r="H88" s="4">
        <v>1.5219907407407409E-2</v>
      </c>
      <c r="I88">
        <v>23</v>
      </c>
      <c r="J88">
        <v>94.9</v>
      </c>
      <c r="K88" t="s">
        <v>885</v>
      </c>
    </row>
    <row r="89" spans="1:11" x14ac:dyDescent="0.35">
      <c r="A89" t="str">
        <f t="shared" si="1"/>
        <v>Непряхина ПолинаЖ14</v>
      </c>
      <c r="B89" s="3">
        <v>24</v>
      </c>
      <c r="C89" t="s">
        <v>551</v>
      </c>
      <c r="D89" t="s">
        <v>12</v>
      </c>
      <c r="E89">
        <v>18</v>
      </c>
      <c r="F89" t="s">
        <v>53</v>
      </c>
      <c r="G89">
        <v>2009</v>
      </c>
      <c r="H89" s="4">
        <v>1.8749999999999999E-2</v>
      </c>
      <c r="I89">
        <v>24</v>
      </c>
      <c r="J89">
        <v>47.3</v>
      </c>
      <c r="K89" t="s">
        <v>885</v>
      </c>
    </row>
    <row r="90" spans="1:11" x14ac:dyDescent="0.35">
      <c r="A90" t="str">
        <f t="shared" si="1"/>
        <v>Тарасова СофияЖ14</v>
      </c>
      <c r="B90" s="3">
        <v>25</v>
      </c>
      <c r="C90" t="s">
        <v>552</v>
      </c>
      <c r="D90" t="s">
        <v>12</v>
      </c>
      <c r="E90">
        <v>18</v>
      </c>
      <c r="F90" t="s">
        <v>53</v>
      </c>
      <c r="G90">
        <v>2009</v>
      </c>
      <c r="H90" s="4">
        <v>2.0590277777777777E-2</v>
      </c>
      <c r="I90">
        <v>25</v>
      </c>
      <c r="J90">
        <v>22.5</v>
      </c>
      <c r="K90" t="s">
        <v>885</v>
      </c>
    </row>
    <row r="91" spans="1:11" x14ac:dyDescent="0.35">
      <c r="A91" t="str">
        <f t="shared" si="1"/>
        <v>Шишкина МарияЖ14</v>
      </c>
      <c r="B91" s="3">
        <v>26</v>
      </c>
      <c r="C91" t="s">
        <v>119</v>
      </c>
      <c r="D91" t="s">
        <v>12</v>
      </c>
      <c r="E91">
        <v>18</v>
      </c>
      <c r="F91" t="s">
        <v>17</v>
      </c>
      <c r="G91">
        <v>2010</v>
      </c>
      <c r="J91">
        <v>0</v>
      </c>
      <c r="K91" t="s">
        <v>885</v>
      </c>
    </row>
    <row r="92" spans="1:11" x14ac:dyDescent="0.35">
      <c r="A92" t="str">
        <f t="shared" si="1"/>
        <v/>
      </c>
    </row>
    <row r="93" spans="1:11" ht="15.5" x14ac:dyDescent="0.35">
      <c r="A93" t="str">
        <f t="shared" si="1"/>
        <v>10 КП, 2,4 км</v>
      </c>
      <c r="B93" s="1" t="s">
        <v>124</v>
      </c>
      <c r="C93" t="s">
        <v>553</v>
      </c>
    </row>
    <row r="94" spans="1:11" x14ac:dyDescent="0.35">
      <c r="A94" t="str">
        <f t="shared" si="1"/>
        <v/>
      </c>
    </row>
    <row r="95" spans="1:11" x14ac:dyDescent="0.35">
      <c r="A95" t="str">
        <f t="shared" si="1"/>
        <v>Фамилия, имя</v>
      </c>
      <c r="B95" s="2" t="s">
        <v>2</v>
      </c>
      <c r="C95" t="s">
        <v>3</v>
      </c>
      <c r="D95" t="s">
        <v>4</v>
      </c>
      <c r="E95" t="s">
        <v>5</v>
      </c>
      <c r="F95" t="s">
        <v>6</v>
      </c>
      <c r="G95" t="s">
        <v>7</v>
      </c>
      <c r="H95" t="s">
        <v>8</v>
      </c>
      <c r="I95" t="s">
        <v>9</v>
      </c>
      <c r="J95" t="s">
        <v>10</v>
      </c>
    </row>
    <row r="96" spans="1:11" x14ac:dyDescent="0.35">
      <c r="A96" t="str">
        <f t="shared" si="1"/>
        <v>Вильденберг ВалерияЖ16</v>
      </c>
      <c r="B96" s="3">
        <v>1</v>
      </c>
      <c r="C96" t="s">
        <v>554</v>
      </c>
      <c r="D96" t="s">
        <v>12</v>
      </c>
      <c r="E96">
        <v>18</v>
      </c>
      <c r="F96" t="s">
        <v>528</v>
      </c>
      <c r="G96">
        <v>2007</v>
      </c>
      <c r="H96" s="4">
        <v>8.5300925925925926E-3</v>
      </c>
      <c r="I96">
        <v>1</v>
      </c>
      <c r="J96">
        <v>200</v>
      </c>
      <c r="K96" t="s">
        <v>886</v>
      </c>
    </row>
    <row r="97" spans="1:11" x14ac:dyDescent="0.35">
      <c r="A97" t="str">
        <f t="shared" si="1"/>
        <v>Кудинова ДарьяЖ16</v>
      </c>
      <c r="B97" s="3">
        <v>2</v>
      </c>
      <c r="C97" t="s">
        <v>128</v>
      </c>
      <c r="D97" t="s">
        <v>12</v>
      </c>
      <c r="E97">
        <v>18</v>
      </c>
      <c r="F97" t="s">
        <v>85</v>
      </c>
      <c r="G97">
        <v>2007</v>
      </c>
      <c r="H97" s="4">
        <v>9.2476851851851852E-3</v>
      </c>
      <c r="I97">
        <v>2</v>
      </c>
      <c r="J97">
        <v>191.6</v>
      </c>
      <c r="K97" t="s">
        <v>886</v>
      </c>
    </row>
    <row r="98" spans="1:11" x14ac:dyDescent="0.35">
      <c r="A98" t="str">
        <f t="shared" si="1"/>
        <v>Нестерова АлександраЖ16</v>
      </c>
      <c r="B98" s="3">
        <v>3</v>
      </c>
      <c r="C98" t="s">
        <v>126</v>
      </c>
      <c r="D98" t="s">
        <v>12</v>
      </c>
      <c r="E98">
        <v>18</v>
      </c>
      <c r="F98" t="s">
        <v>53</v>
      </c>
      <c r="G98">
        <v>2008</v>
      </c>
      <c r="H98" s="4">
        <v>9.3287037037037036E-3</v>
      </c>
      <c r="I98">
        <v>3</v>
      </c>
      <c r="J98">
        <v>190.7</v>
      </c>
      <c r="K98" t="s">
        <v>886</v>
      </c>
    </row>
    <row r="99" spans="1:11" x14ac:dyDescent="0.35">
      <c r="A99" t="str">
        <f t="shared" si="1"/>
        <v>Калантарова АлинаЖ16</v>
      </c>
      <c r="B99" s="3">
        <v>4</v>
      </c>
      <c r="C99" t="s">
        <v>130</v>
      </c>
      <c r="D99" t="s">
        <v>12</v>
      </c>
      <c r="E99">
        <v>18</v>
      </c>
      <c r="F99" t="s">
        <v>45</v>
      </c>
      <c r="G99">
        <v>2007</v>
      </c>
      <c r="H99" s="4">
        <v>9.5949074074074079E-3</v>
      </c>
      <c r="I99">
        <v>4</v>
      </c>
      <c r="J99">
        <v>187.6</v>
      </c>
      <c r="K99" t="s">
        <v>886</v>
      </c>
    </row>
    <row r="100" spans="1:11" x14ac:dyDescent="0.35">
      <c r="A100" t="str">
        <f t="shared" si="1"/>
        <v>Репина МарияЖ16</v>
      </c>
      <c r="B100" s="3">
        <v>5</v>
      </c>
      <c r="C100" t="s">
        <v>129</v>
      </c>
      <c r="D100" t="s">
        <v>12</v>
      </c>
      <c r="E100">
        <v>18</v>
      </c>
      <c r="F100" t="s">
        <v>85</v>
      </c>
      <c r="G100">
        <v>2008</v>
      </c>
      <c r="H100" s="4">
        <v>9.8958333333333329E-3</v>
      </c>
      <c r="I100">
        <v>5</v>
      </c>
      <c r="J100">
        <v>184</v>
      </c>
      <c r="K100" t="s">
        <v>886</v>
      </c>
    </row>
    <row r="101" spans="1:11" x14ac:dyDescent="0.35">
      <c r="A101" t="str">
        <f t="shared" si="1"/>
        <v>Уварова СофьяЖ16</v>
      </c>
      <c r="B101" s="3">
        <v>6</v>
      </c>
      <c r="C101" t="s">
        <v>127</v>
      </c>
      <c r="D101" t="s">
        <v>12</v>
      </c>
      <c r="E101">
        <v>18</v>
      </c>
      <c r="F101" t="s">
        <v>27</v>
      </c>
      <c r="G101">
        <v>2007</v>
      </c>
      <c r="H101" s="4">
        <v>9.9768518518518531E-3</v>
      </c>
      <c r="I101">
        <v>6</v>
      </c>
      <c r="J101">
        <v>183.1</v>
      </c>
      <c r="K101" t="s">
        <v>886</v>
      </c>
    </row>
    <row r="102" spans="1:11" x14ac:dyDescent="0.35">
      <c r="A102" t="str">
        <f t="shared" si="1"/>
        <v>Лаврова ВероникаЖ16</v>
      </c>
      <c r="B102" s="3">
        <v>7</v>
      </c>
      <c r="C102" t="s">
        <v>138</v>
      </c>
      <c r="D102" t="s">
        <v>12</v>
      </c>
      <c r="E102">
        <v>18</v>
      </c>
      <c r="F102" t="s">
        <v>27</v>
      </c>
      <c r="G102">
        <v>2007</v>
      </c>
      <c r="H102" s="4">
        <v>1.0115740740740741E-2</v>
      </c>
      <c r="I102">
        <v>7</v>
      </c>
      <c r="J102">
        <v>181.5</v>
      </c>
      <c r="K102" t="s">
        <v>886</v>
      </c>
    </row>
    <row r="103" spans="1:11" x14ac:dyDescent="0.35">
      <c r="A103" t="str">
        <f t="shared" si="1"/>
        <v>Степанова АлисаЖ16</v>
      </c>
      <c r="B103" s="3">
        <v>8</v>
      </c>
      <c r="C103" t="s">
        <v>555</v>
      </c>
      <c r="D103" t="s">
        <v>12</v>
      </c>
      <c r="E103">
        <v>18</v>
      </c>
      <c r="F103" t="s">
        <v>40</v>
      </c>
      <c r="G103">
        <v>2007</v>
      </c>
      <c r="H103" s="4">
        <v>1.0127314814814815E-2</v>
      </c>
      <c r="I103">
        <v>8</v>
      </c>
      <c r="J103">
        <v>181.3</v>
      </c>
      <c r="K103" t="s">
        <v>886</v>
      </c>
    </row>
    <row r="104" spans="1:11" x14ac:dyDescent="0.35">
      <c r="A104" t="str">
        <f t="shared" si="1"/>
        <v>Недоноскова АннаЖ16</v>
      </c>
      <c r="B104" s="3">
        <v>9</v>
      </c>
      <c r="C104" t="s">
        <v>141</v>
      </c>
      <c r="D104" t="s">
        <v>12</v>
      </c>
      <c r="E104">
        <v>18</v>
      </c>
      <c r="F104" t="s">
        <v>17</v>
      </c>
      <c r="G104">
        <v>2007</v>
      </c>
      <c r="H104" s="4">
        <v>1.0381944444444444E-2</v>
      </c>
      <c r="I104">
        <v>9</v>
      </c>
      <c r="J104">
        <v>178.3</v>
      </c>
      <c r="K104" t="s">
        <v>886</v>
      </c>
    </row>
    <row r="105" spans="1:11" x14ac:dyDescent="0.35">
      <c r="A105" t="str">
        <f t="shared" si="1"/>
        <v>Фоменко АнастасияЖ16</v>
      </c>
      <c r="B105" s="3">
        <v>10</v>
      </c>
      <c r="C105" t="s">
        <v>132</v>
      </c>
      <c r="D105" t="s">
        <v>12</v>
      </c>
      <c r="E105">
        <v>18</v>
      </c>
      <c r="F105" t="s">
        <v>53</v>
      </c>
      <c r="G105">
        <v>2008</v>
      </c>
      <c r="H105" s="4">
        <v>1.0590277777777777E-2</v>
      </c>
      <c r="I105">
        <v>10</v>
      </c>
      <c r="J105">
        <v>175.9</v>
      </c>
      <c r="K105" t="s">
        <v>886</v>
      </c>
    </row>
    <row r="106" spans="1:11" x14ac:dyDescent="0.35">
      <c r="A106" t="str">
        <f t="shared" si="1"/>
        <v>Понамаренко АннаЖ16</v>
      </c>
      <c r="B106" s="3">
        <v>11</v>
      </c>
      <c r="C106" t="s">
        <v>133</v>
      </c>
      <c r="D106" t="s">
        <v>12</v>
      </c>
      <c r="E106">
        <v>18</v>
      </c>
      <c r="F106" t="s">
        <v>64</v>
      </c>
      <c r="G106">
        <v>2008</v>
      </c>
      <c r="H106" s="4">
        <v>1.0925925925925924E-2</v>
      </c>
      <c r="I106">
        <v>11</v>
      </c>
      <c r="J106">
        <v>172</v>
      </c>
      <c r="K106" t="s">
        <v>886</v>
      </c>
    </row>
    <row r="107" spans="1:11" x14ac:dyDescent="0.35">
      <c r="A107" t="str">
        <f t="shared" si="1"/>
        <v>Семибратова МаргаритаЖ16</v>
      </c>
      <c r="B107" s="3">
        <v>12</v>
      </c>
      <c r="C107" t="s">
        <v>144</v>
      </c>
      <c r="D107" t="s">
        <v>12</v>
      </c>
      <c r="E107">
        <v>18</v>
      </c>
      <c r="F107" t="s">
        <v>51</v>
      </c>
      <c r="G107">
        <v>2007</v>
      </c>
      <c r="H107" s="4">
        <v>1.1550925925925925E-2</v>
      </c>
      <c r="I107">
        <v>12</v>
      </c>
      <c r="J107">
        <v>164.6</v>
      </c>
      <c r="K107" t="s">
        <v>886</v>
      </c>
    </row>
    <row r="108" spans="1:11" x14ac:dyDescent="0.35">
      <c r="A108" t="str">
        <f t="shared" si="1"/>
        <v>Чиркова АннаЖ16</v>
      </c>
      <c r="B108" s="3">
        <v>13</v>
      </c>
      <c r="C108" t="s">
        <v>149</v>
      </c>
      <c r="D108" t="s">
        <v>12</v>
      </c>
      <c r="E108">
        <v>18</v>
      </c>
      <c r="F108" t="s">
        <v>22</v>
      </c>
      <c r="G108">
        <v>2008</v>
      </c>
      <c r="H108" s="4">
        <v>1.1944444444444445E-2</v>
      </c>
      <c r="I108">
        <v>13</v>
      </c>
      <c r="J108">
        <v>160</v>
      </c>
      <c r="K108" t="s">
        <v>886</v>
      </c>
    </row>
    <row r="109" spans="1:11" x14ac:dyDescent="0.35">
      <c r="A109" t="str">
        <f t="shared" si="1"/>
        <v>Бердникова АринаЖ16</v>
      </c>
      <c r="B109" s="3">
        <v>14</v>
      </c>
      <c r="C109" t="s">
        <v>137</v>
      </c>
      <c r="D109" t="s">
        <v>12</v>
      </c>
      <c r="E109">
        <v>18</v>
      </c>
      <c r="F109" t="s">
        <v>53</v>
      </c>
      <c r="G109">
        <v>2008</v>
      </c>
      <c r="H109" s="4">
        <v>1.2199074074074072E-2</v>
      </c>
      <c r="I109">
        <v>14</v>
      </c>
      <c r="J109">
        <v>157</v>
      </c>
      <c r="K109" t="s">
        <v>886</v>
      </c>
    </row>
    <row r="110" spans="1:11" x14ac:dyDescent="0.35">
      <c r="A110" t="str">
        <f t="shared" si="1"/>
        <v>Салькова ДарьяЖ16</v>
      </c>
      <c r="B110" s="3">
        <v>15</v>
      </c>
      <c r="C110" t="s">
        <v>136</v>
      </c>
      <c r="D110" t="s">
        <v>12</v>
      </c>
      <c r="E110">
        <v>18</v>
      </c>
      <c r="F110" t="s">
        <v>45</v>
      </c>
      <c r="G110">
        <v>2007</v>
      </c>
      <c r="H110" s="4">
        <v>1.2418981481481482E-2</v>
      </c>
      <c r="I110">
        <v>15</v>
      </c>
      <c r="J110">
        <v>154.5</v>
      </c>
      <c r="K110" t="s">
        <v>886</v>
      </c>
    </row>
    <row r="111" spans="1:11" x14ac:dyDescent="0.35">
      <c r="A111" t="str">
        <f t="shared" si="1"/>
        <v>Глаголева ЕленаЖ16</v>
      </c>
      <c r="B111" s="3">
        <v>16</v>
      </c>
      <c r="C111" t="s">
        <v>135</v>
      </c>
      <c r="D111" t="s">
        <v>12</v>
      </c>
      <c r="E111">
        <v>18</v>
      </c>
      <c r="F111" t="s">
        <v>528</v>
      </c>
      <c r="G111">
        <v>2007</v>
      </c>
      <c r="H111" s="4">
        <v>1.2974537037037036E-2</v>
      </c>
      <c r="I111">
        <v>16</v>
      </c>
      <c r="J111">
        <v>147.9</v>
      </c>
      <c r="K111" t="s">
        <v>886</v>
      </c>
    </row>
    <row r="112" spans="1:11" x14ac:dyDescent="0.35">
      <c r="A112" t="str">
        <f t="shared" si="1"/>
        <v>Тараненко ВладиславаЖ16</v>
      </c>
      <c r="B112" s="3">
        <v>17</v>
      </c>
      <c r="C112" t="s">
        <v>142</v>
      </c>
      <c r="D112" t="s">
        <v>12</v>
      </c>
      <c r="E112">
        <v>18</v>
      </c>
      <c r="F112" t="s">
        <v>40</v>
      </c>
      <c r="G112">
        <v>2007</v>
      </c>
      <c r="H112" s="4">
        <v>1.3020833333333334E-2</v>
      </c>
      <c r="I112">
        <v>17</v>
      </c>
      <c r="J112">
        <v>147.4</v>
      </c>
      <c r="K112" t="s">
        <v>886</v>
      </c>
    </row>
    <row r="113" spans="1:11" x14ac:dyDescent="0.35">
      <c r="A113" t="str">
        <f t="shared" si="1"/>
        <v>Орлянская ЕлизаветаЖ16</v>
      </c>
      <c r="B113" s="3">
        <v>18</v>
      </c>
      <c r="C113" t="s">
        <v>150</v>
      </c>
      <c r="D113" t="s">
        <v>12</v>
      </c>
      <c r="E113">
        <v>18</v>
      </c>
      <c r="F113" t="s">
        <v>528</v>
      </c>
      <c r="G113">
        <v>2007</v>
      </c>
      <c r="H113" s="4">
        <v>1.3206018518518518E-2</v>
      </c>
      <c r="I113">
        <v>18</v>
      </c>
      <c r="J113">
        <v>145.19999999999999</v>
      </c>
      <c r="K113" t="s">
        <v>886</v>
      </c>
    </row>
    <row r="114" spans="1:11" x14ac:dyDescent="0.35">
      <c r="A114" t="str">
        <f t="shared" si="1"/>
        <v>Глаголева АнастасияЖ16</v>
      </c>
      <c r="B114" s="3">
        <v>19</v>
      </c>
      <c r="C114" t="s">
        <v>145</v>
      </c>
      <c r="D114" t="s">
        <v>12</v>
      </c>
      <c r="E114">
        <v>18</v>
      </c>
      <c r="F114" t="s">
        <v>528</v>
      </c>
      <c r="G114">
        <v>2007</v>
      </c>
      <c r="H114" s="4">
        <v>1.3495370370370371E-2</v>
      </c>
      <c r="I114">
        <v>19</v>
      </c>
      <c r="J114">
        <v>141.80000000000001</v>
      </c>
      <c r="K114" t="s">
        <v>886</v>
      </c>
    </row>
    <row r="115" spans="1:11" x14ac:dyDescent="0.35">
      <c r="A115" t="str">
        <f t="shared" si="1"/>
        <v>Журова АринаЖ16</v>
      </c>
      <c r="B115" s="3">
        <v>20</v>
      </c>
      <c r="C115" t="s">
        <v>152</v>
      </c>
      <c r="D115" t="s">
        <v>12</v>
      </c>
      <c r="E115">
        <v>18</v>
      </c>
      <c r="F115" t="s">
        <v>17</v>
      </c>
      <c r="G115">
        <v>2007</v>
      </c>
      <c r="H115" s="4">
        <v>1.3935185185185184E-2</v>
      </c>
      <c r="I115">
        <v>20</v>
      </c>
      <c r="J115">
        <v>136.69999999999999</v>
      </c>
      <c r="K115" t="s">
        <v>886</v>
      </c>
    </row>
    <row r="116" spans="1:11" x14ac:dyDescent="0.35">
      <c r="A116" t="str">
        <f t="shared" si="1"/>
        <v>Фролова ДарьяЖ16</v>
      </c>
      <c r="B116" s="3">
        <v>21</v>
      </c>
      <c r="C116" t="s">
        <v>147</v>
      </c>
      <c r="D116" t="s">
        <v>12</v>
      </c>
      <c r="E116">
        <v>18</v>
      </c>
      <c r="F116" t="s">
        <v>53</v>
      </c>
      <c r="G116">
        <v>2008</v>
      </c>
      <c r="H116" s="4">
        <v>1.4606481481481482E-2</v>
      </c>
      <c r="I116">
        <v>21</v>
      </c>
      <c r="J116">
        <v>128.80000000000001</v>
      </c>
      <c r="K116" t="s">
        <v>886</v>
      </c>
    </row>
    <row r="117" spans="1:11" x14ac:dyDescent="0.35">
      <c r="A117" t="str">
        <f t="shared" si="1"/>
        <v>Мелихова МарияЖ16</v>
      </c>
      <c r="B117" s="3">
        <v>22</v>
      </c>
      <c r="C117" t="s">
        <v>148</v>
      </c>
      <c r="D117" t="s">
        <v>12</v>
      </c>
      <c r="E117">
        <v>18</v>
      </c>
      <c r="F117" t="s">
        <v>22</v>
      </c>
      <c r="G117">
        <v>2008</v>
      </c>
      <c r="H117" s="4">
        <v>1.4837962962962963E-2</v>
      </c>
      <c r="I117">
        <v>22</v>
      </c>
      <c r="J117">
        <v>126.1</v>
      </c>
      <c r="K117" t="s">
        <v>886</v>
      </c>
    </row>
    <row r="118" spans="1:11" x14ac:dyDescent="0.35">
      <c r="A118" t="str">
        <f t="shared" si="1"/>
        <v>Ильина АринаЖ16</v>
      </c>
      <c r="B118" s="3">
        <v>23</v>
      </c>
      <c r="C118" t="s">
        <v>556</v>
      </c>
      <c r="D118" t="s">
        <v>12</v>
      </c>
      <c r="E118">
        <v>18</v>
      </c>
      <c r="F118" t="s">
        <v>40</v>
      </c>
      <c r="G118">
        <v>2007</v>
      </c>
      <c r="H118" s="4">
        <v>1.5046296296296295E-2</v>
      </c>
      <c r="I118">
        <v>23</v>
      </c>
      <c r="J118">
        <v>123.7</v>
      </c>
      <c r="K118" t="s">
        <v>886</v>
      </c>
    </row>
    <row r="119" spans="1:11" x14ac:dyDescent="0.35">
      <c r="A119" t="str">
        <f t="shared" si="1"/>
        <v>Бердникова ЕваЖ16</v>
      </c>
      <c r="B119" s="3">
        <v>24</v>
      </c>
      <c r="C119" t="s">
        <v>140</v>
      </c>
      <c r="D119" t="s">
        <v>12</v>
      </c>
      <c r="E119">
        <v>18</v>
      </c>
      <c r="F119" t="s">
        <v>53</v>
      </c>
      <c r="G119">
        <v>2008</v>
      </c>
      <c r="H119" s="4">
        <v>1.6944444444444443E-2</v>
      </c>
      <c r="I119">
        <v>24</v>
      </c>
      <c r="J119">
        <v>101.4</v>
      </c>
      <c r="K119" t="s">
        <v>886</v>
      </c>
    </row>
    <row r="120" spans="1:11" x14ac:dyDescent="0.35">
      <c r="A120" t="str">
        <f t="shared" si="1"/>
        <v/>
      </c>
    </row>
    <row r="121" spans="1:11" ht="15.5" x14ac:dyDescent="0.35">
      <c r="A121" t="str">
        <f t="shared" si="1"/>
        <v>11 КП, 2,5 км</v>
      </c>
      <c r="B121" s="1" t="s">
        <v>156</v>
      </c>
      <c r="C121" t="s">
        <v>557</v>
      </c>
    </row>
    <row r="122" spans="1:11" x14ac:dyDescent="0.35">
      <c r="A122" t="str">
        <f t="shared" si="1"/>
        <v/>
      </c>
    </row>
    <row r="123" spans="1:11" x14ac:dyDescent="0.35">
      <c r="A123" t="str">
        <f t="shared" si="1"/>
        <v>Фамилия, имя</v>
      </c>
      <c r="B123" s="2" t="s">
        <v>2</v>
      </c>
      <c r="C123" t="s">
        <v>3</v>
      </c>
      <c r="D123" t="s">
        <v>4</v>
      </c>
      <c r="E123" t="s">
        <v>5</v>
      </c>
      <c r="F123" t="s">
        <v>6</v>
      </c>
      <c r="G123" t="s">
        <v>7</v>
      </c>
      <c r="H123" t="s">
        <v>8</v>
      </c>
      <c r="I123" t="s">
        <v>9</v>
      </c>
      <c r="J123" t="s">
        <v>10</v>
      </c>
    </row>
    <row r="124" spans="1:11" x14ac:dyDescent="0.35">
      <c r="A124" t="str">
        <f t="shared" si="1"/>
        <v>Кустова МарияЖ18</v>
      </c>
      <c r="B124" s="3">
        <v>1</v>
      </c>
      <c r="C124" t="s">
        <v>158</v>
      </c>
      <c r="D124" t="s">
        <v>12</v>
      </c>
      <c r="E124">
        <v>18</v>
      </c>
      <c r="F124" t="s">
        <v>34</v>
      </c>
      <c r="G124">
        <v>2005</v>
      </c>
      <c r="H124" s="4">
        <v>1.0636574074074074E-2</v>
      </c>
      <c r="I124">
        <v>1</v>
      </c>
      <c r="J124">
        <v>200</v>
      </c>
      <c r="K124" t="s">
        <v>887</v>
      </c>
    </row>
    <row r="125" spans="1:11" x14ac:dyDescent="0.35">
      <c r="A125" t="str">
        <f t="shared" si="1"/>
        <v>Клёсова ВикторияЖ18</v>
      </c>
      <c r="B125" s="3">
        <v>2</v>
      </c>
      <c r="C125" t="s">
        <v>160</v>
      </c>
      <c r="D125" t="s">
        <v>12</v>
      </c>
      <c r="E125">
        <v>18</v>
      </c>
      <c r="F125" t="s">
        <v>85</v>
      </c>
      <c r="G125">
        <v>2006</v>
      </c>
      <c r="H125" s="4">
        <v>1.2407407407407409E-2</v>
      </c>
      <c r="I125">
        <v>2</v>
      </c>
      <c r="J125">
        <v>183.4</v>
      </c>
      <c r="K125" t="s">
        <v>887</v>
      </c>
    </row>
    <row r="126" spans="1:11" x14ac:dyDescent="0.35">
      <c r="A126" t="str">
        <f t="shared" si="1"/>
        <v>Жулькина ЕкатеринаЖ18</v>
      </c>
      <c r="B126" s="3">
        <v>3</v>
      </c>
      <c r="C126" t="s">
        <v>164</v>
      </c>
      <c r="D126" t="s">
        <v>12</v>
      </c>
      <c r="E126">
        <v>18</v>
      </c>
      <c r="F126" t="s">
        <v>529</v>
      </c>
      <c r="G126">
        <v>2006</v>
      </c>
      <c r="H126" s="4">
        <v>1.2442129629629629E-2</v>
      </c>
      <c r="I126">
        <v>3</v>
      </c>
      <c r="J126">
        <v>183.1</v>
      </c>
      <c r="K126" t="s">
        <v>887</v>
      </c>
    </row>
    <row r="127" spans="1:11" x14ac:dyDescent="0.35">
      <c r="A127" t="str">
        <f t="shared" si="1"/>
        <v>Кирилова АнгелинаЖ18</v>
      </c>
      <c r="B127" s="3">
        <v>4</v>
      </c>
      <c r="C127" t="s">
        <v>162</v>
      </c>
      <c r="D127" t="s">
        <v>12</v>
      </c>
      <c r="E127">
        <v>18</v>
      </c>
      <c r="F127" t="s">
        <v>20</v>
      </c>
      <c r="G127">
        <v>2005</v>
      </c>
      <c r="H127" s="4">
        <v>1.2569444444444446E-2</v>
      </c>
      <c r="I127">
        <v>4</v>
      </c>
      <c r="J127">
        <v>181.9</v>
      </c>
      <c r="K127" t="s">
        <v>887</v>
      </c>
    </row>
    <row r="128" spans="1:11" x14ac:dyDescent="0.35">
      <c r="A128" t="str">
        <f t="shared" si="1"/>
        <v>Черепанова ЕкатеринаЖ18</v>
      </c>
      <c r="B128" s="3">
        <v>5</v>
      </c>
      <c r="C128" t="s">
        <v>167</v>
      </c>
      <c r="D128" t="s">
        <v>12</v>
      </c>
      <c r="E128">
        <v>18</v>
      </c>
      <c r="F128" t="s">
        <v>40</v>
      </c>
      <c r="G128">
        <v>2005</v>
      </c>
      <c r="H128" s="4">
        <v>1.2627314814814815E-2</v>
      </c>
      <c r="I128">
        <v>5</v>
      </c>
      <c r="J128">
        <v>181.3</v>
      </c>
      <c r="K128" t="s">
        <v>887</v>
      </c>
    </row>
    <row r="129" spans="1:11" x14ac:dyDescent="0.35">
      <c r="A129" t="str">
        <f t="shared" si="1"/>
        <v>Перепеченая АннаЖ18</v>
      </c>
      <c r="B129" s="3">
        <v>6</v>
      </c>
      <c r="C129" t="s">
        <v>161</v>
      </c>
      <c r="D129" t="s">
        <v>12</v>
      </c>
      <c r="E129">
        <v>18</v>
      </c>
      <c r="F129" t="s">
        <v>40</v>
      </c>
      <c r="G129">
        <v>2007</v>
      </c>
      <c r="H129" s="4">
        <v>1.3171296296296294E-2</v>
      </c>
      <c r="I129">
        <v>6</v>
      </c>
      <c r="J129">
        <v>176.2</v>
      </c>
      <c r="K129" t="s">
        <v>887</v>
      </c>
    </row>
    <row r="130" spans="1:11" x14ac:dyDescent="0.35">
      <c r="A130" t="str">
        <f t="shared" si="1"/>
        <v>Трофимова МарияЖ18</v>
      </c>
      <c r="B130" s="3">
        <v>7</v>
      </c>
      <c r="C130" t="s">
        <v>166</v>
      </c>
      <c r="D130" t="s">
        <v>12</v>
      </c>
      <c r="E130">
        <v>18</v>
      </c>
      <c r="F130" t="s">
        <v>17</v>
      </c>
      <c r="G130">
        <v>2006</v>
      </c>
      <c r="H130" s="4">
        <v>1.3622685185185184E-2</v>
      </c>
      <c r="I130">
        <v>7</v>
      </c>
      <c r="J130">
        <v>172</v>
      </c>
      <c r="K130" t="s">
        <v>887</v>
      </c>
    </row>
    <row r="131" spans="1:11" x14ac:dyDescent="0.35">
      <c r="A131" t="str">
        <f t="shared" si="1"/>
        <v>Мелихова АнастасияЖ18</v>
      </c>
      <c r="B131" s="3">
        <v>8</v>
      </c>
      <c r="C131" t="s">
        <v>168</v>
      </c>
      <c r="D131" t="s">
        <v>12</v>
      </c>
      <c r="E131">
        <v>18</v>
      </c>
      <c r="F131" t="s">
        <v>22</v>
      </c>
      <c r="G131">
        <v>2005</v>
      </c>
      <c r="H131" s="4">
        <v>1.4884259259259259E-2</v>
      </c>
      <c r="I131">
        <v>8</v>
      </c>
      <c r="J131">
        <v>160.1</v>
      </c>
      <c r="K131" t="s">
        <v>887</v>
      </c>
    </row>
    <row r="132" spans="1:11" x14ac:dyDescent="0.35">
      <c r="A132" t="str">
        <f t="shared" si="1"/>
        <v>Иванова ЮлияЖ18</v>
      </c>
      <c r="B132" s="3">
        <v>9</v>
      </c>
      <c r="C132" t="s">
        <v>159</v>
      </c>
      <c r="D132" t="s">
        <v>12</v>
      </c>
      <c r="E132">
        <v>18</v>
      </c>
      <c r="F132" t="s">
        <v>20</v>
      </c>
      <c r="G132">
        <v>2006</v>
      </c>
      <c r="J132">
        <v>0</v>
      </c>
      <c r="K132" t="s">
        <v>887</v>
      </c>
    </row>
    <row r="133" spans="1:11" x14ac:dyDescent="0.35">
      <c r="A133" t="str">
        <f t="shared" ref="A133:A196" si="2">C133&amp;K133</f>
        <v/>
      </c>
    </row>
    <row r="134" spans="1:11" ht="15.5" x14ac:dyDescent="0.35">
      <c r="A134" t="str">
        <f t="shared" si="2"/>
        <v>11 КП, 2,5 км</v>
      </c>
      <c r="B134" s="1" t="s">
        <v>169</v>
      </c>
      <c r="C134" t="s">
        <v>557</v>
      </c>
    </row>
    <row r="135" spans="1:11" x14ac:dyDescent="0.35">
      <c r="A135" t="str">
        <f t="shared" si="2"/>
        <v/>
      </c>
    </row>
    <row r="136" spans="1:11" x14ac:dyDescent="0.35">
      <c r="A136" t="str">
        <f t="shared" si="2"/>
        <v>Фамилия, имя</v>
      </c>
      <c r="B136" s="2" t="s">
        <v>2</v>
      </c>
      <c r="C136" t="s">
        <v>3</v>
      </c>
      <c r="D136" t="s">
        <v>4</v>
      </c>
      <c r="E136" t="s">
        <v>5</v>
      </c>
      <c r="F136" t="s">
        <v>6</v>
      </c>
      <c r="G136" t="s">
        <v>7</v>
      </c>
      <c r="H136" t="s">
        <v>8</v>
      </c>
      <c r="I136" t="s">
        <v>9</v>
      </c>
      <c r="J136" t="s">
        <v>10</v>
      </c>
    </row>
    <row r="137" spans="1:11" x14ac:dyDescent="0.35">
      <c r="A137" t="str">
        <f t="shared" si="2"/>
        <v>Макейчик НатальяЖ35</v>
      </c>
      <c r="B137" s="3">
        <v>1</v>
      </c>
      <c r="C137" t="s">
        <v>171</v>
      </c>
      <c r="D137" t="s">
        <v>12</v>
      </c>
      <c r="E137">
        <v>18</v>
      </c>
      <c r="F137" t="s">
        <v>40</v>
      </c>
      <c r="G137">
        <v>1966</v>
      </c>
      <c r="H137" s="4">
        <v>1.1701388888888891E-2</v>
      </c>
      <c r="I137">
        <v>1</v>
      </c>
      <c r="J137">
        <v>200</v>
      </c>
      <c r="K137" t="s">
        <v>888</v>
      </c>
    </row>
    <row r="138" spans="1:11" x14ac:dyDescent="0.35">
      <c r="A138" t="str">
        <f t="shared" si="2"/>
        <v>Малыгина МарияЖ35</v>
      </c>
      <c r="B138" s="3">
        <v>2</v>
      </c>
      <c r="C138" t="s">
        <v>170</v>
      </c>
      <c r="D138" t="s">
        <v>12</v>
      </c>
      <c r="E138">
        <v>18</v>
      </c>
      <c r="F138" t="s">
        <v>20</v>
      </c>
      <c r="G138">
        <v>1983</v>
      </c>
      <c r="H138" s="4">
        <v>1.2280092592592592E-2</v>
      </c>
      <c r="I138">
        <v>2</v>
      </c>
      <c r="J138">
        <v>195.1</v>
      </c>
      <c r="K138" t="s">
        <v>888</v>
      </c>
    </row>
    <row r="139" spans="1:11" x14ac:dyDescent="0.35">
      <c r="A139" t="str">
        <f t="shared" si="2"/>
        <v>Истомина ЕвгенияЖ35</v>
      </c>
      <c r="B139" s="3">
        <v>3</v>
      </c>
      <c r="C139" t="s">
        <v>558</v>
      </c>
      <c r="D139" t="s">
        <v>175</v>
      </c>
      <c r="E139" t="s">
        <v>176</v>
      </c>
      <c r="G139">
        <v>1984</v>
      </c>
      <c r="H139" s="4">
        <v>1.2731481481481481E-2</v>
      </c>
      <c r="I139">
        <v>3</v>
      </c>
      <c r="J139">
        <v>191.2</v>
      </c>
      <c r="K139" t="s">
        <v>888</v>
      </c>
    </row>
    <row r="140" spans="1:11" x14ac:dyDescent="0.35">
      <c r="A140" t="str">
        <f t="shared" si="2"/>
        <v>Данченкова СофьяЖ35</v>
      </c>
      <c r="B140" s="3">
        <v>4</v>
      </c>
      <c r="C140" t="s">
        <v>559</v>
      </c>
      <c r="D140" t="s">
        <v>560</v>
      </c>
      <c r="E140" t="s">
        <v>561</v>
      </c>
      <c r="G140">
        <v>1988</v>
      </c>
      <c r="H140" s="4">
        <v>1.2766203703703703E-2</v>
      </c>
      <c r="I140">
        <v>4</v>
      </c>
      <c r="J140">
        <v>191</v>
      </c>
      <c r="K140" t="s">
        <v>888</v>
      </c>
    </row>
    <row r="141" spans="1:11" x14ac:dyDescent="0.35">
      <c r="A141" t="str">
        <f t="shared" si="2"/>
        <v>Захарова ЕленаЖ35</v>
      </c>
      <c r="B141" s="3">
        <v>5</v>
      </c>
      <c r="C141" t="s">
        <v>173</v>
      </c>
      <c r="D141" t="s">
        <v>12</v>
      </c>
      <c r="E141">
        <v>18</v>
      </c>
      <c r="F141" t="s">
        <v>40</v>
      </c>
      <c r="G141">
        <v>1980</v>
      </c>
      <c r="H141" s="4">
        <v>1.324074074074074E-2</v>
      </c>
      <c r="I141">
        <v>5</v>
      </c>
      <c r="J141">
        <v>186.9</v>
      </c>
      <c r="K141" t="s">
        <v>888</v>
      </c>
    </row>
    <row r="142" spans="1:11" x14ac:dyDescent="0.35">
      <c r="A142" t="str">
        <f t="shared" si="2"/>
        <v>Хованская МарияЖ35</v>
      </c>
      <c r="B142" s="3">
        <v>6</v>
      </c>
      <c r="C142" t="s">
        <v>172</v>
      </c>
      <c r="D142" t="s">
        <v>12</v>
      </c>
      <c r="E142">
        <v>18</v>
      </c>
      <c r="F142" t="s">
        <v>34</v>
      </c>
      <c r="G142">
        <v>1986</v>
      </c>
      <c r="H142" s="4">
        <v>1.3564814814814816E-2</v>
      </c>
      <c r="I142">
        <v>6</v>
      </c>
      <c r="J142">
        <v>184.1</v>
      </c>
      <c r="K142" t="s">
        <v>888</v>
      </c>
    </row>
    <row r="143" spans="1:11" x14ac:dyDescent="0.35">
      <c r="A143" t="str">
        <f t="shared" si="2"/>
        <v>Шевелева ИннаЖ35</v>
      </c>
      <c r="B143" s="3">
        <v>7</v>
      </c>
      <c r="C143" t="s">
        <v>174</v>
      </c>
      <c r="D143" t="s">
        <v>175</v>
      </c>
      <c r="E143" t="s">
        <v>176</v>
      </c>
      <c r="G143">
        <v>1985</v>
      </c>
      <c r="H143" s="4">
        <v>1.3935185185185184E-2</v>
      </c>
      <c r="I143">
        <v>7</v>
      </c>
      <c r="J143">
        <v>181</v>
      </c>
      <c r="K143" t="s">
        <v>888</v>
      </c>
    </row>
    <row r="144" spans="1:11" x14ac:dyDescent="0.35">
      <c r="A144" t="str">
        <f t="shared" si="2"/>
        <v>Старцева ЕленаЖ35</v>
      </c>
      <c r="B144" s="3">
        <v>8</v>
      </c>
      <c r="C144" t="s">
        <v>177</v>
      </c>
      <c r="D144" t="s">
        <v>175</v>
      </c>
      <c r="E144" t="s">
        <v>176</v>
      </c>
      <c r="G144">
        <v>1986</v>
      </c>
      <c r="H144" s="4">
        <v>1.4317129629629631E-2</v>
      </c>
      <c r="I144">
        <v>8</v>
      </c>
      <c r="J144">
        <v>177.7</v>
      </c>
      <c r="K144" t="s">
        <v>888</v>
      </c>
    </row>
    <row r="145" spans="1:11" x14ac:dyDescent="0.35">
      <c r="A145" t="str">
        <f t="shared" si="2"/>
        <v>Беликова ИринаЖ35</v>
      </c>
      <c r="B145" s="3">
        <v>9</v>
      </c>
      <c r="C145" t="s">
        <v>178</v>
      </c>
      <c r="D145" t="s">
        <v>179</v>
      </c>
      <c r="E145" t="s">
        <v>180</v>
      </c>
      <c r="G145">
        <v>1979</v>
      </c>
      <c r="H145" s="4">
        <v>1.5046296296296295E-2</v>
      </c>
      <c r="I145">
        <v>9</v>
      </c>
      <c r="J145">
        <v>171.5</v>
      </c>
      <c r="K145" t="s">
        <v>888</v>
      </c>
    </row>
    <row r="146" spans="1:11" x14ac:dyDescent="0.35">
      <c r="A146" t="str">
        <f t="shared" si="2"/>
        <v>Кальницкая ГалинаЖ35</v>
      </c>
      <c r="B146" s="3">
        <v>10</v>
      </c>
      <c r="C146" t="s">
        <v>182</v>
      </c>
      <c r="D146" t="s">
        <v>12</v>
      </c>
      <c r="E146">
        <v>18</v>
      </c>
      <c r="F146" t="s">
        <v>34</v>
      </c>
      <c r="G146">
        <v>1982</v>
      </c>
      <c r="H146" s="4">
        <v>1.5763888888888886E-2</v>
      </c>
      <c r="I146">
        <v>10</v>
      </c>
      <c r="J146">
        <v>165.3</v>
      </c>
      <c r="K146" t="s">
        <v>888</v>
      </c>
    </row>
    <row r="147" spans="1:11" x14ac:dyDescent="0.35">
      <c r="A147" t="str">
        <f t="shared" si="2"/>
        <v>Репина ЕкатеринаЖ35</v>
      </c>
      <c r="B147" s="3">
        <v>11</v>
      </c>
      <c r="C147" t="s">
        <v>183</v>
      </c>
      <c r="D147" t="s">
        <v>12</v>
      </c>
      <c r="E147">
        <v>18</v>
      </c>
      <c r="F147" t="s">
        <v>85</v>
      </c>
      <c r="G147">
        <v>1985</v>
      </c>
      <c r="H147" s="4">
        <v>1.6435185185185188E-2</v>
      </c>
      <c r="I147">
        <v>11</v>
      </c>
      <c r="J147">
        <v>159.6</v>
      </c>
      <c r="K147" t="s">
        <v>888</v>
      </c>
    </row>
    <row r="148" spans="1:11" x14ac:dyDescent="0.35">
      <c r="A148" t="str">
        <f t="shared" si="2"/>
        <v>Лозинская ЮлияЖ35</v>
      </c>
      <c r="B148" s="3">
        <v>12</v>
      </c>
      <c r="C148" t="s">
        <v>181</v>
      </c>
      <c r="D148" t="s">
        <v>12</v>
      </c>
      <c r="E148">
        <v>18</v>
      </c>
      <c r="F148" t="s">
        <v>17</v>
      </c>
      <c r="G148">
        <v>1979</v>
      </c>
      <c r="H148" s="4">
        <v>1.6932870370370369E-2</v>
      </c>
      <c r="I148">
        <v>12</v>
      </c>
      <c r="J148">
        <v>155.30000000000001</v>
      </c>
      <c r="K148" t="s">
        <v>888</v>
      </c>
    </row>
    <row r="149" spans="1:11" x14ac:dyDescent="0.35">
      <c r="A149" t="str">
        <f t="shared" si="2"/>
        <v>Паршикова ТатьянаЖ35</v>
      </c>
      <c r="B149" s="3">
        <v>13</v>
      </c>
      <c r="C149" t="s">
        <v>514</v>
      </c>
      <c r="D149" t="s">
        <v>12</v>
      </c>
      <c r="E149">
        <v>18</v>
      </c>
      <c r="F149" t="s">
        <v>528</v>
      </c>
      <c r="G149">
        <v>1985</v>
      </c>
      <c r="H149" s="4">
        <v>1.699074074074074E-2</v>
      </c>
      <c r="I149">
        <v>13</v>
      </c>
      <c r="J149">
        <v>154.80000000000001</v>
      </c>
      <c r="K149" t="s">
        <v>888</v>
      </c>
    </row>
    <row r="150" spans="1:11" x14ac:dyDescent="0.35">
      <c r="A150" t="str">
        <f t="shared" si="2"/>
        <v>Коноплева ИринаЖ35</v>
      </c>
      <c r="B150" s="3">
        <v>14</v>
      </c>
      <c r="C150" t="s">
        <v>186</v>
      </c>
      <c r="D150" t="s">
        <v>12</v>
      </c>
      <c r="E150">
        <v>18</v>
      </c>
      <c r="F150" t="s">
        <v>528</v>
      </c>
      <c r="G150">
        <v>1981</v>
      </c>
      <c r="H150" s="4">
        <v>2.1342592592592594E-2</v>
      </c>
      <c r="I150">
        <v>14</v>
      </c>
      <c r="J150">
        <v>117.7</v>
      </c>
      <c r="K150" t="s">
        <v>888</v>
      </c>
    </row>
    <row r="151" spans="1:11" x14ac:dyDescent="0.35">
      <c r="A151" t="str">
        <f t="shared" si="2"/>
        <v>Чернышева ЛюдмилаЖ35</v>
      </c>
      <c r="B151" s="3">
        <v>15</v>
      </c>
      <c r="C151" t="s">
        <v>562</v>
      </c>
      <c r="D151" t="s">
        <v>12</v>
      </c>
      <c r="E151">
        <v>18</v>
      </c>
      <c r="F151" t="s">
        <v>85</v>
      </c>
      <c r="G151">
        <v>1984</v>
      </c>
      <c r="J151">
        <v>0</v>
      </c>
      <c r="K151" t="s">
        <v>888</v>
      </c>
    </row>
    <row r="152" spans="1:11" x14ac:dyDescent="0.35">
      <c r="A152" t="str">
        <f t="shared" si="2"/>
        <v>Панкова АллаЖ35</v>
      </c>
      <c r="B152" s="3">
        <v>16</v>
      </c>
      <c r="C152" t="s">
        <v>185</v>
      </c>
      <c r="D152" t="s">
        <v>12</v>
      </c>
      <c r="E152">
        <v>18</v>
      </c>
      <c r="F152" t="s">
        <v>40</v>
      </c>
      <c r="G152">
        <v>1983</v>
      </c>
      <c r="J152">
        <v>0</v>
      </c>
      <c r="K152" t="s">
        <v>888</v>
      </c>
    </row>
    <row r="153" spans="1:11" x14ac:dyDescent="0.35">
      <c r="A153" t="str">
        <f t="shared" si="2"/>
        <v/>
      </c>
    </row>
    <row r="154" spans="1:11" ht="15.5" x14ac:dyDescent="0.35">
      <c r="A154" t="str">
        <f t="shared" si="2"/>
        <v>10 КП, 2,4 км</v>
      </c>
      <c r="B154" s="1" t="s">
        <v>187</v>
      </c>
      <c r="C154" t="s">
        <v>553</v>
      </c>
    </row>
    <row r="155" spans="1:11" x14ac:dyDescent="0.35">
      <c r="A155" t="str">
        <f t="shared" si="2"/>
        <v/>
      </c>
    </row>
    <row r="156" spans="1:11" x14ac:dyDescent="0.35">
      <c r="A156" t="str">
        <f t="shared" si="2"/>
        <v>Фамилия, имя</v>
      </c>
      <c r="B156" s="2" t="s">
        <v>2</v>
      </c>
      <c r="C156" t="s">
        <v>3</v>
      </c>
      <c r="D156" t="s">
        <v>4</v>
      </c>
      <c r="E156" t="s">
        <v>5</v>
      </c>
      <c r="F156" t="s">
        <v>6</v>
      </c>
      <c r="G156" t="s">
        <v>7</v>
      </c>
      <c r="H156" t="s">
        <v>8</v>
      </c>
      <c r="I156" t="s">
        <v>9</v>
      </c>
      <c r="J156" t="s">
        <v>10</v>
      </c>
    </row>
    <row r="157" spans="1:11" x14ac:dyDescent="0.35">
      <c r="A157" t="str">
        <f t="shared" si="2"/>
        <v>Валова ЕленаЖ55</v>
      </c>
      <c r="B157" s="3">
        <v>1</v>
      </c>
      <c r="C157" t="s">
        <v>563</v>
      </c>
      <c r="D157" t="s">
        <v>564</v>
      </c>
      <c r="E157" t="s">
        <v>565</v>
      </c>
      <c r="G157">
        <v>1967</v>
      </c>
      <c r="H157" s="4">
        <v>1.3622685185185184E-2</v>
      </c>
      <c r="I157">
        <v>1</v>
      </c>
      <c r="J157">
        <v>200</v>
      </c>
      <c r="K157" t="s">
        <v>889</v>
      </c>
    </row>
    <row r="158" spans="1:11" x14ac:dyDescent="0.35">
      <c r="A158" t="str">
        <f t="shared" si="2"/>
        <v>Патрина НадеждаЖ55</v>
      </c>
      <c r="B158" s="3">
        <v>2</v>
      </c>
      <c r="C158" t="s">
        <v>188</v>
      </c>
      <c r="D158" t="s">
        <v>189</v>
      </c>
      <c r="E158" t="s">
        <v>190</v>
      </c>
      <c r="F158" t="s">
        <v>191</v>
      </c>
      <c r="G158">
        <v>1968</v>
      </c>
      <c r="H158" s="4">
        <v>1.3645833333333331E-2</v>
      </c>
      <c r="I158">
        <v>2</v>
      </c>
      <c r="J158">
        <v>199.9</v>
      </c>
      <c r="K158" t="s">
        <v>889</v>
      </c>
    </row>
    <row r="159" spans="1:11" x14ac:dyDescent="0.35">
      <c r="A159" t="str">
        <f t="shared" si="2"/>
        <v>Дурнова ЕленаЖ55</v>
      </c>
      <c r="B159" s="3">
        <v>3</v>
      </c>
      <c r="C159" t="s">
        <v>566</v>
      </c>
      <c r="D159" t="s">
        <v>175</v>
      </c>
      <c r="E159" t="s">
        <v>176</v>
      </c>
      <c r="G159">
        <v>1964</v>
      </c>
      <c r="H159" s="4">
        <v>1.4479166666666668E-2</v>
      </c>
      <c r="I159">
        <v>3</v>
      </c>
      <c r="J159">
        <v>193.8</v>
      </c>
      <c r="K159" t="s">
        <v>889</v>
      </c>
    </row>
    <row r="160" spans="1:11" x14ac:dyDescent="0.35">
      <c r="A160" t="str">
        <f t="shared" si="2"/>
        <v>Большунова ТатьянаЖ55</v>
      </c>
      <c r="B160" s="3">
        <v>4</v>
      </c>
      <c r="C160" t="s">
        <v>192</v>
      </c>
      <c r="D160" t="s">
        <v>12</v>
      </c>
      <c r="E160">
        <v>18</v>
      </c>
      <c r="F160" t="s">
        <v>40</v>
      </c>
      <c r="G160">
        <v>1963</v>
      </c>
      <c r="H160" s="4">
        <v>1.462962962962963E-2</v>
      </c>
      <c r="I160">
        <v>4</v>
      </c>
      <c r="J160">
        <v>192.7</v>
      </c>
      <c r="K160" t="s">
        <v>889</v>
      </c>
    </row>
    <row r="161" spans="1:11" x14ac:dyDescent="0.35">
      <c r="A161" t="str">
        <f t="shared" si="2"/>
        <v>Таратута ЕленаЖ55</v>
      </c>
      <c r="B161" s="3">
        <v>5</v>
      </c>
      <c r="C161" t="s">
        <v>567</v>
      </c>
      <c r="D161" t="s">
        <v>175</v>
      </c>
      <c r="E161" t="s">
        <v>176</v>
      </c>
      <c r="G161">
        <v>1966</v>
      </c>
      <c r="H161" s="4">
        <v>1.5405092592592593E-2</v>
      </c>
      <c r="I161">
        <v>5</v>
      </c>
      <c r="J161">
        <v>187</v>
      </c>
      <c r="K161" t="s">
        <v>889</v>
      </c>
    </row>
    <row r="162" spans="1:11" x14ac:dyDescent="0.35">
      <c r="A162" t="str">
        <f t="shared" si="2"/>
        <v/>
      </c>
    </row>
    <row r="163" spans="1:11" ht="15.5" x14ac:dyDescent="0.35">
      <c r="A163" t="str">
        <f t="shared" si="2"/>
        <v>16 КП, 3,2 км</v>
      </c>
      <c r="B163" s="1" t="s">
        <v>194</v>
      </c>
      <c r="C163" t="s">
        <v>568</v>
      </c>
    </row>
    <row r="164" spans="1:11" x14ac:dyDescent="0.35">
      <c r="A164" t="str">
        <f t="shared" si="2"/>
        <v/>
      </c>
    </row>
    <row r="165" spans="1:11" x14ac:dyDescent="0.35">
      <c r="A165" t="str">
        <f t="shared" si="2"/>
        <v>Фамилия, имя</v>
      </c>
      <c r="B165" s="2" t="s">
        <v>2</v>
      </c>
      <c r="C165" t="s">
        <v>3</v>
      </c>
      <c r="D165" t="s">
        <v>4</v>
      </c>
      <c r="E165" t="s">
        <v>5</v>
      </c>
      <c r="F165" t="s">
        <v>6</v>
      </c>
      <c r="G165" t="s">
        <v>7</v>
      </c>
      <c r="H165" t="s">
        <v>8</v>
      </c>
      <c r="I165" t="s">
        <v>9</v>
      </c>
      <c r="J165" t="s">
        <v>10</v>
      </c>
    </row>
    <row r="166" spans="1:11" x14ac:dyDescent="0.35">
      <c r="A166" t="str">
        <f t="shared" si="2"/>
        <v>Курова АнастасияЖЭ</v>
      </c>
      <c r="B166" s="3">
        <v>1</v>
      </c>
      <c r="C166" t="s">
        <v>569</v>
      </c>
      <c r="D166" t="s">
        <v>12</v>
      </c>
      <c r="E166">
        <v>18</v>
      </c>
      <c r="F166" t="s">
        <v>17</v>
      </c>
      <c r="G166">
        <v>2004</v>
      </c>
      <c r="H166" s="4">
        <v>1.2002314814814815E-2</v>
      </c>
      <c r="I166">
        <v>1</v>
      </c>
      <c r="J166">
        <v>200</v>
      </c>
      <c r="K166" t="s">
        <v>890</v>
      </c>
    </row>
    <row r="167" spans="1:11" x14ac:dyDescent="0.35">
      <c r="A167" t="str">
        <f t="shared" si="2"/>
        <v>Скачкова ТатьянаЖЭ</v>
      </c>
      <c r="B167" s="3">
        <v>2</v>
      </c>
      <c r="C167" t="s">
        <v>196</v>
      </c>
      <c r="D167" t="s">
        <v>12</v>
      </c>
      <c r="E167">
        <v>18</v>
      </c>
      <c r="F167" t="s">
        <v>40</v>
      </c>
      <c r="G167">
        <v>1998</v>
      </c>
      <c r="H167" s="4">
        <v>1.275462962962963E-2</v>
      </c>
      <c r="I167">
        <v>2</v>
      </c>
      <c r="J167">
        <v>193.8</v>
      </c>
      <c r="K167" t="s">
        <v>890</v>
      </c>
    </row>
    <row r="168" spans="1:11" x14ac:dyDescent="0.35">
      <c r="A168" t="str">
        <f t="shared" si="2"/>
        <v>Шамарина ЕкатеринаЖЭ</v>
      </c>
      <c r="B168" s="3">
        <v>3</v>
      </c>
      <c r="C168" t="s">
        <v>198</v>
      </c>
      <c r="D168" t="s">
        <v>12</v>
      </c>
      <c r="E168">
        <v>18</v>
      </c>
      <c r="F168" t="s">
        <v>34</v>
      </c>
      <c r="G168">
        <v>2004</v>
      </c>
      <c r="H168" s="4">
        <v>1.3356481481481483E-2</v>
      </c>
      <c r="I168">
        <v>3</v>
      </c>
      <c r="J168">
        <v>188.8</v>
      </c>
      <c r="K168" t="s">
        <v>890</v>
      </c>
    </row>
    <row r="169" spans="1:11" x14ac:dyDescent="0.35">
      <c r="A169" t="str">
        <f t="shared" si="2"/>
        <v>Божко ЕкатеринаЖЭ</v>
      </c>
      <c r="B169" s="3">
        <v>4</v>
      </c>
      <c r="C169" t="s">
        <v>202</v>
      </c>
      <c r="D169" t="s">
        <v>12</v>
      </c>
      <c r="E169">
        <v>18</v>
      </c>
      <c r="F169" t="s">
        <v>40</v>
      </c>
      <c r="G169">
        <v>2004</v>
      </c>
      <c r="H169" s="4">
        <v>1.3807870370370371E-2</v>
      </c>
      <c r="I169">
        <v>4</v>
      </c>
      <c r="J169">
        <v>185</v>
      </c>
      <c r="K169" t="s">
        <v>890</v>
      </c>
    </row>
    <row r="170" spans="1:11" x14ac:dyDescent="0.35">
      <c r="A170" t="str">
        <f t="shared" si="2"/>
        <v>Киселёва АннаЖЭ</v>
      </c>
      <c r="B170" s="3">
        <v>5</v>
      </c>
      <c r="C170" t="s">
        <v>725</v>
      </c>
      <c r="D170" t="s">
        <v>12</v>
      </c>
      <c r="E170">
        <v>18</v>
      </c>
      <c r="F170" t="s">
        <v>34</v>
      </c>
      <c r="G170">
        <v>2003</v>
      </c>
      <c r="H170" s="4">
        <v>1.3900462962962962E-2</v>
      </c>
      <c r="I170">
        <v>5</v>
      </c>
      <c r="J170">
        <v>184.2</v>
      </c>
      <c r="K170" t="s">
        <v>890</v>
      </c>
    </row>
    <row r="171" spans="1:11" x14ac:dyDescent="0.35">
      <c r="A171" t="str">
        <f t="shared" si="2"/>
        <v>Чудина ТатьянаЖЭ</v>
      </c>
      <c r="B171" s="3">
        <v>6</v>
      </c>
      <c r="C171" t="s">
        <v>206</v>
      </c>
      <c r="D171" t="s">
        <v>12</v>
      </c>
      <c r="E171">
        <v>18</v>
      </c>
      <c r="F171" t="s">
        <v>22</v>
      </c>
      <c r="G171">
        <v>2004</v>
      </c>
      <c r="H171" s="4">
        <v>1.6481481481481482E-2</v>
      </c>
      <c r="I171">
        <v>6</v>
      </c>
      <c r="J171">
        <v>162.69999999999999</v>
      </c>
      <c r="K171" t="s">
        <v>890</v>
      </c>
    </row>
    <row r="172" spans="1:11" x14ac:dyDescent="0.35">
      <c r="A172" t="str">
        <f t="shared" si="2"/>
        <v>Попова АннаЖЭ</v>
      </c>
      <c r="B172" s="3">
        <v>7</v>
      </c>
      <c r="C172" t="s">
        <v>203</v>
      </c>
      <c r="D172" t="s">
        <v>12</v>
      </c>
      <c r="E172">
        <v>18</v>
      </c>
      <c r="F172" t="s">
        <v>529</v>
      </c>
      <c r="G172">
        <v>1996</v>
      </c>
      <c r="H172" s="4">
        <v>1.6608796296296299E-2</v>
      </c>
      <c r="I172">
        <v>7</v>
      </c>
      <c r="J172">
        <v>161.69999999999999</v>
      </c>
      <c r="K172" t="s">
        <v>890</v>
      </c>
    </row>
    <row r="173" spans="1:11" x14ac:dyDescent="0.35">
      <c r="A173" t="str">
        <f t="shared" si="2"/>
        <v>Кутьева ПолинаЖЭ</v>
      </c>
      <c r="B173" s="3">
        <v>8</v>
      </c>
      <c r="C173" t="s">
        <v>570</v>
      </c>
      <c r="D173" t="s">
        <v>12</v>
      </c>
      <c r="E173">
        <v>18</v>
      </c>
      <c r="F173" t="s">
        <v>40</v>
      </c>
      <c r="G173">
        <v>2000</v>
      </c>
      <c r="H173" s="4">
        <v>1.681712962962963E-2</v>
      </c>
      <c r="I173">
        <v>8</v>
      </c>
      <c r="J173">
        <v>159.9</v>
      </c>
      <c r="K173" t="s">
        <v>890</v>
      </c>
    </row>
    <row r="174" spans="1:11" x14ac:dyDescent="0.35">
      <c r="A174" t="str">
        <f t="shared" si="2"/>
        <v>Спажакина ДарьяЖЭ</v>
      </c>
      <c r="B174" s="3">
        <v>9</v>
      </c>
      <c r="C174" t="s">
        <v>571</v>
      </c>
      <c r="D174" t="s">
        <v>12</v>
      </c>
      <c r="E174">
        <v>18</v>
      </c>
      <c r="F174" t="s">
        <v>51</v>
      </c>
      <c r="G174">
        <v>1995</v>
      </c>
      <c r="H174" s="4">
        <v>1.758101851851852E-2</v>
      </c>
      <c r="I174">
        <v>9</v>
      </c>
      <c r="J174">
        <v>153.6</v>
      </c>
      <c r="K174" t="s">
        <v>890</v>
      </c>
    </row>
    <row r="175" spans="1:11" x14ac:dyDescent="0.35">
      <c r="A175" t="str">
        <f t="shared" si="2"/>
        <v>Плахотина ИринаЖЭ</v>
      </c>
      <c r="B175" s="3">
        <v>10</v>
      </c>
      <c r="C175" t="s">
        <v>572</v>
      </c>
      <c r="D175" t="s">
        <v>175</v>
      </c>
      <c r="E175" t="s">
        <v>176</v>
      </c>
      <c r="G175">
        <v>1991</v>
      </c>
      <c r="H175" s="4">
        <v>1.954861111111111E-2</v>
      </c>
      <c r="I175">
        <v>10</v>
      </c>
      <c r="J175">
        <v>137.19999999999999</v>
      </c>
      <c r="K175" t="s">
        <v>890</v>
      </c>
    </row>
    <row r="176" spans="1:11" x14ac:dyDescent="0.35">
      <c r="A176" t="str">
        <f t="shared" si="2"/>
        <v>Слесарева КристинаЖЭ</v>
      </c>
      <c r="B176" s="3">
        <v>11</v>
      </c>
      <c r="C176" t="s">
        <v>573</v>
      </c>
      <c r="D176" t="s">
        <v>12</v>
      </c>
      <c r="E176">
        <v>18</v>
      </c>
      <c r="F176" t="s">
        <v>27</v>
      </c>
      <c r="G176">
        <v>1990</v>
      </c>
      <c r="H176" s="4">
        <v>1.9756944444444445E-2</v>
      </c>
      <c r="I176">
        <v>11</v>
      </c>
      <c r="J176">
        <v>135.4</v>
      </c>
      <c r="K176" t="s">
        <v>890</v>
      </c>
    </row>
    <row r="177" spans="1:11" x14ac:dyDescent="0.35">
      <c r="A177" t="str">
        <f t="shared" si="2"/>
        <v>Щербакова ЕвгенияЖЭ</v>
      </c>
      <c r="B177" s="3">
        <v>12</v>
      </c>
      <c r="C177" t="s">
        <v>574</v>
      </c>
      <c r="D177" t="s">
        <v>12</v>
      </c>
      <c r="E177">
        <v>18</v>
      </c>
      <c r="F177" t="s">
        <v>51</v>
      </c>
      <c r="G177">
        <v>1983</v>
      </c>
      <c r="H177" s="4">
        <v>2.2673611111111113E-2</v>
      </c>
      <c r="I177">
        <v>12</v>
      </c>
      <c r="J177">
        <v>111.1</v>
      </c>
      <c r="K177" t="s">
        <v>890</v>
      </c>
    </row>
    <row r="178" spans="1:11" x14ac:dyDescent="0.35">
      <c r="A178" t="str">
        <f t="shared" si="2"/>
        <v>Чавкина ЕлизаветаЖЭ</v>
      </c>
      <c r="B178" s="3">
        <v>13</v>
      </c>
      <c r="C178" t="s">
        <v>207</v>
      </c>
      <c r="D178" t="s">
        <v>12</v>
      </c>
      <c r="E178">
        <v>18</v>
      </c>
      <c r="F178" t="s">
        <v>22</v>
      </c>
      <c r="G178">
        <v>2004</v>
      </c>
      <c r="H178" s="4">
        <v>2.3194444444444445E-2</v>
      </c>
      <c r="I178">
        <v>13</v>
      </c>
      <c r="J178">
        <v>106.8</v>
      </c>
      <c r="K178" t="s">
        <v>890</v>
      </c>
    </row>
    <row r="179" spans="1:11" x14ac:dyDescent="0.35">
      <c r="A179" t="str">
        <f t="shared" si="2"/>
        <v/>
      </c>
    </row>
    <row r="180" spans="1:11" ht="15.5" x14ac:dyDescent="0.35">
      <c r="A180" t="str">
        <f t="shared" si="2"/>
        <v>9 КП, 1,5 км</v>
      </c>
      <c r="B180" s="1" t="s">
        <v>209</v>
      </c>
      <c r="C180" t="s">
        <v>575</v>
      </c>
    </row>
    <row r="181" spans="1:11" x14ac:dyDescent="0.35">
      <c r="A181" t="str">
        <f t="shared" si="2"/>
        <v/>
      </c>
    </row>
    <row r="182" spans="1:11" x14ac:dyDescent="0.35">
      <c r="A182" t="str">
        <f t="shared" si="2"/>
        <v>Фамилия, имя</v>
      </c>
      <c r="B182" s="2" t="s">
        <v>2</v>
      </c>
      <c r="C182" t="s">
        <v>3</v>
      </c>
      <c r="D182" t="s">
        <v>4</v>
      </c>
      <c r="E182" t="s">
        <v>5</v>
      </c>
      <c r="F182" t="s">
        <v>6</v>
      </c>
      <c r="G182" t="s">
        <v>7</v>
      </c>
      <c r="H182" t="s">
        <v>8</v>
      </c>
      <c r="I182" t="s">
        <v>9</v>
      </c>
      <c r="J182" t="s">
        <v>10</v>
      </c>
    </row>
    <row r="183" spans="1:11" x14ac:dyDescent="0.35">
      <c r="A183" t="str">
        <f t="shared" si="2"/>
        <v>Попов ДмитрийМ10</v>
      </c>
      <c r="B183" s="3">
        <v>1</v>
      </c>
      <c r="C183" t="s">
        <v>230</v>
      </c>
      <c r="D183" t="s">
        <v>12</v>
      </c>
      <c r="E183">
        <v>18</v>
      </c>
      <c r="F183" t="s">
        <v>27</v>
      </c>
      <c r="G183">
        <v>2013</v>
      </c>
      <c r="H183" s="4">
        <v>7.4421296296296293E-3</v>
      </c>
      <c r="I183">
        <v>1</v>
      </c>
      <c r="J183">
        <v>200</v>
      </c>
      <c r="K183" t="s">
        <v>891</v>
      </c>
    </row>
    <row r="184" spans="1:11" x14ac:dyDescent="0.35">
      <c r="A184" t="str">
        <f t="shared" si="2"/>
        <v>Сигаев АндрейМ10</v>
      </c>
      <c r="B184" s="3">
        <v>2</v>
      </c>
      <c r="C184" t="s">
        <v>210</v>
      </c>
      <c r="D184" t="s">
        <v>12</v>
      </c>
      <c r="E184">
        <v>18</v>
      </c>
      <c r="F184" t="s">
        <v>17</v>
      </c>
      <c r="G184">
        <v>2013</v>
      </c>
      <c r="H184" s="4">
        <v>8.3101851851851861E-3</v>
      </c>
      <c r="I184">
        <v>2</v>
      </c>
      <c r="J184">
        <v>188.4</v>
      </c>
      <c r="K184" t="s">
        <v>891</v>
      </c>
    </row>
    <row r="185" spans="1:11" x14ac:dyDescent="0.35">
      <c r="A185" t="str">
        <f t="shared" si="2"/>
        <v>Сенцов ФедорМ10</v>
      </c>
      <c r="B185" s="3">
        <v>3</v>
      </c>
      <c r="C185" t="s">
        <v>211</v>
      </c>
      <c r="D185" t="s">
        <v>12</v>
      </c>
      <c r="E185">
        <v>18</v>
      </c>
      <c r="F185" t="s">
        <v>53</v>
      </c>
      <c r="G185">
        <v>2013</v>
      </c>
      <c r="H185" s="4">
        <v>9.6874999999999999E-3</v>
      </c>
      <c r="I185">
        <v>3</v>
      </c>
      <c r="J185">
        <v>169.9</v>
      </c>
      <c r="K185" t="s">
        <v>891</v>
      </c>
    </row>
    <row r="186" spans="1:11" x14ac:dyDescent="0.35">
      <c r="A186" t="str">
        <f t="shared" si="2"/>
        <v>Косарев ДмитрийМ10</v>
      </c>
      <c r="B186" s="3">
        <v>4</v>
      </c>
      <c r="C186" t="s">
        <v>226</v>
      </c>
      <c r="D186" t="s">
        <v>12</v>
      </c>
      <c r="E186">
        <v>18</v>
      </c>
      <c r="F186" t="s">
        <v>53</v>
      </c>
      <c r="G186">
        <v>2013</v>
      </c>
      <c r="H186" s="4">
        <v>1.3252314814814814E-2</v>
      </c>
      <c r="I186">
        <v>4</v>
      </c>
      <c r="J186">
        <v>122</v>
      </c>
      <c r="K186" t="s">
        <v>891</v>
      </c>
    </row>
    <row r="187" spans="1:11" x14ac:dyDescent="0.35">
      <c r="A187" t="str">
        <f t="shared" si="2"/>
        <v>Рудько АлексейМ10</v>
      </c>
      <c r="B187" s="3">
        <v>5</v>
      </c>
      <c r="C187" t="s">
        <v>222</v>
      </c>
      <c r="D187" t="s">
        <v>12</v>
      </c>
      <c r="E187">
        <v>18</v>
      </c>
      <c r="F187" t="s">
        <v>45</v>
      </c>
      <c r="G187">
        <v>2013</v>
      </c>
      <c r="H187" s="4">
        <v>1.3692129629629629E-2</v>
      </c>
      <c r="I187">
        <v>5</v>
      </c>
      <c r="J187">
        <v>116.1</v>
      </c>
      <c r="K187" t="s">
        <v>891</v>
      </c>
    </row>
    <row r="188" spans="1:11" x14ac:dyDescent="0.35">
      <c r="A188" t="str">
        <f t="shared" si="2"/>
        <v>Осадчий ЕвгенийМ10</v>
      </c>
      <c r="B188" s="3">
        <v>6</v>
      </c>
      <c r="C188" t="s">
        <v>225</v>
      </c>
      <c r="D188" t="s">
        <v>12</v>
      </c>
      <c r="E188">
        <v>18</v>
      </c>
      <c r="F188" t="s">
        <v>45</v>
      </c>
      <c r="G188">
        <v>2013</v>
      </c>
      <c r="H188" s="4">
        <v>1.3969907407407408E-2</v>
      </c>
      <c r="I188">
        <v>6</v>
      </c>
      <c r="J188">
        <v>112.3</v>
      </c>
      <c r="K188" t="s">
        <v>891</v>
      </c>
    </row>
    <row r="189" spans="1:11" x14ac:dyDescent="0.35">
      <c r="A189" t="str">
        <f t="shared" si="2"/>
        <v>Гуньков СтаниславМ10</v>
      </c>
      <c r="B189" s="3">
        <v>7</v>
      </c>
      <c r="C189" t="s">
        <v>231</v>
      </c>
      <c r="D189" t="s">
        <v>12</v>
      </c>
      <c r="E189">
        <v>18</v>
      </c>
      <c r="F189" t="s">
        <v>45</v>
      </c>
      <c r="G189">
        <v>2013</v>
      </c>
      <c r="H189" s="4">
        <v>1.4259259259259261E-2</v>
      </c>
      <c r="I189">
        <v>7</v>
      </c>
      <c r="J189">
        <v>108.4</v>
      </c>
      <c r="K189" t="s">
        <v>891</v>
      </c>
    </row>
    <row r="190" spans="1:11" x14ac:dyDescent="0.35">
      <c r="A190" t="str">
        <f t="shared" si="2"/>
        <v>Киселев ИванМ10</v>
      </c>
      <c r="B190" s="3">
        <v>8</v>
      </c>
      <c r="C190" t="s">
        <v>212</v>
      </c>
      <c r="D190" t="s">
        <v>12</v>
      </c>
      <c r="E190">
        <v>18</v>
      </c>
      <c r="F190" t="s">
        <v>40</v>
      </c>
      <c r="G190">
        <v>2013</v>
      </c>
      <c r="H190" s="4">
        <v>1.4988425925925926E-2</v>
      </c>
      <c r="I190">
        <v>8</v>
      </c>
      <c r="J190">
        <v>98.7</v>
      </c>
      <c r="K190" t="s">
        <v>891</v>
      </c>
    </row>
    <row r="191" spans="1:11" x14ac:dyDescent="0.35">
      <c r="A191" t="str">
        <f t="shared" si="2"/>
        <v>Шаршов АлександрМ10</v>
      </c>
      <c r="B191" s="3">
        <v>9</v>
      </c>
      <c r="C191" t="s">
        <v>219</v>
      </c>
      <c r="D191" t="s">
        <v>12</v>
      </c>
      <c r="E191">
        <v>18</v>
      </c>
      <c r="F191" t="s">
        <v>27</v>
      </c>
      <c r="G191">
        <v>2013</v>
      </c>
      <c r="H191" s="4">
        <v>1.5497685185185186E-2</v>
      </c>
      <c r="I191">
        <v>9</v>
      </c>
      <c r="J191">
        <v>91.8</v>
      </c>
      <c r="K191" t="s">
        <v>891</v>
      </c>
    </row>
    <row r="192" spans="1:11" x14ac:dyDescent="0.35">
      <c r="A192" t="str">
        <f t="shared" si="2"/>
        <v>Головин ГеоргийМ10</v>
      </c>
      <c r="B192" s="3">
        <v>10</v>
      </c>
      <c r="C192" t="s">
        <v>218</v>
      </c>
      <c r="D192" t="s">
        <v>12</v>
      </c>
      <c r="E192">
        <v>18</v>
      </c>
      <c r="F192" t="s">
        <v>34</v>
      </c>
      <c r="G192">
        <v>2013</v>
      </c>
      <c r="H192" s="4">
        <v>1.7060185185185185E-2</v>
      </c>
      <c r="I192">
        <v>10</v>
      </c>
      <c r="J192">
        <v>70.8</v>
      </c>
      <c r="K192" t="s">
        <v>891</v>
      </c>
    </row>
    <row r="193" spans="1:11" x14ac:dyDescent="0.35">
      <c r="A193" t="str">
        <f t="shared" si="2"/>
        <v>Эммерт ЛеонидМ10</v>
      </c>
      <c r="B193" s="3">
        <v>11</v>
      </c>
      <c r="C193" t="s">
        <v>576</v>
      </c>
      <c r="D193" t="s">
        <v>12</v>
      </c>
      <c r="E193">
        <v>18</v>
      </c>
      <c r="F193" t="s">
        <v>17</v>
      </c>
      <c r="G193">
        <v>2013</v>
      </c>
      <c r="H193" s="4">
        <v>1.7384259259259262E-2</v>
      </c>
      <c r="I193">
        <v>11</v>
      </c>
      <c r="J193">
        <v>66.5</v>
      </c>
      <c r="K193" t="s">
        <v>891</v>
      </c>
    </row>
    <row r="194" spans="1:11" x14ac:dyDescent="0.35">
      <c r="A194" t="str">
        <f t="shared" si="2"/>
        <v>Дудкин ВладимирМ10</v>
      </c>
      <c r="B194" s="3">
        <v>12</v>
      </c>
      <c r="C194" t="s">
        <v>227</v>
      </c>
      <c r="D194" t="s">
        <v>12</v>
      </c>
      <c r="E194">
        <v>18</v>
      </c>
      <c r="F194" t="s">
        <v>45</v>
      </c>
      <c r="G194">
        <v>2013</v>
      </c>
      <c r="H194" s="4">
        <v>1.7546296296296296E-2</v>
      </c>
      <c r="I194">
        <v>12</v>
      </c>
      <c r="J194">
        <v>64.3</v>
      </c>
      <c r="K194" t="s">
        <v>891</v>
      </c>
    </row>
    <row r="195" spans="1:11" x14ac:dyDescent="0.35">
      <c r="A195" t="str">
        <f t="shared" si="2"/>
        <v>Шишкин МихаилМ10</v>
      </c>
      <c r="B195" s="3">
        <v>13</v>
      </c>
      <c r="C195" t="s">
        <v>521</v>
      </c>
      <c r="D195" t="s">
        <v>12</v>
      </c>
      <c r="E195">
        <v>18</v>
      </c>
      <c r="F195" t="s">
        <v>53</v>
      </c>
      <c r="G195">
        <v>2014</v>
      </c>
      <c r="H195" s="4">
        <v>1.8680555555555554E-2</v>
      </c>
      <c r="I195">
        <v>13</v>
      </c>
      <c r="J195">
        <v>49</v>
      </c>
      <c r="K195" t="s">
        <v>891</v>
      </c>
    </row>
    <row r="196" spans="1:11" x14ac:dyDescent="0.35">
      <c r="A196" t="str">
        <f t="shared" si="2"/>
        <v>Рябов ДмитрийМ10</v>
      </c>
      <c r="B196" s="3">
        <v>14</v>
      </c>
      <c r="C196" t="s">
        <v>221</v>
      </c>
      <c r="D196" t="s">
        <v>12</v>
      </c>
      <c r="E196">
        <v>18</v>
      </c>
      <c r="F196" t="s">
        <v>27</v>
      </c>
      <c r="G196">
        <v>2013</v>
      </c>
      <c r="H196" s="4">
        <v>1.9050925925925926E-2</v>
      </c>
      <c r="I196">
        <v>14</v>
      </c>
      <c r="J196">
        <v>44.1</v>
      </c>
      <c r="K196" t="s">
        <v>891</v>
      </c>
    </row>
    <row r="197" spans="1:11" x14ac:dyDescent="0.35">
      <c r="A197" t="str">
        <f t="shared" ref="A197:A260" si="3">C197&amp;K197</f>
        <v>Дремезов АндрейМ10</v>
      </c>
      <c r="B197" s="3">
        <v>15</v>
      </c>
      <c r="C197" t="s">
        <v>577</v>
      </c>
      <c r="D197" t="s">
        <v>12</v>
      </c>
      <c r="E197">
        <v>18</v>
      </c>
      <c r="F197" t="s">
        <v>64</v>
      </c>
      <c r="G197">
        <v>2013</v>
      </c>
      <c r="H197" s="4">
        <v>2.0578703703703703E-2</v>
      </c>
      <c r="I197">
        <v>15</v>
      </c>
      <c r="J197">
        <v>23.5</v>
      </c>
      <c r="K197" t="s">
        <v>891</v>
      </c>
    </row>
    <row r="198" spans="1:11" x14ac:dyDescent="0.35">
      <c r="A198" t="str">
        <f t="shared" si="3"/>
        <v>Мельников ГеоргийМ10</v>
      </c>
      <c r="B198" s="3">
        <v>16</v>
      </c>
      <c r="C198" t="s">
        <v>229</v>
      </c>
      <c r="D198" t="s">
        <v>12</v>
      </c>
      <c r="E198">
        <v>18</v>
      </c>
      <c r="F198" t="s">
        <v>22</v>
      </c>
      <c r="G198">
        <v>2014</v>
      </c>
      <c r="H198" s="4">
        <v>2.2673611111111113E-2</v>
      </c>
      <c r="I198">
        <v>16</v>
      </c>
      <c r="J198">
        <v>1</v>
      </c>
      <c r="K198" t="s">
        <v>891</v>
      </c>
    </row>
    <row r="199" spans="1:11" x14ac:dyDescent="0.35">
      <c r="A199" t="str">
        <f t="shared" si="3"/>
        <v>Зеленский НикитаМ10</v>
      </c>
      <c r="B199" s="3">
        <v>17</v>
      </c>
      <c r="C199" t="s">
        <v>578</v>
      </c>
      <c r="D199" t="s">
        <v>12</v>
      </c>
      <c r="E199">
        <v>18</v>
      </c>
      <c r="F199" t="s">
        <v>64</v>
      </c>
      <c r="G199">
        <v>2013</v>
      </c>
      <c r="H199" s="4">
        <v>2.3506944444444445E-2</v>
      </c>
      <c r="I199">
        <v>17</v>
      </c>
      <c r="J199">
        <v>1</v>
      </c>
      <c r="K199" t="s">
        <v>891</v>
      </c>
    </row>
    <row r="200" spans="1:11" x14ac:dyDescent="0.35">
      <c r="A200" t="str">
        <f t="shared" si="3"/>
        <v>Березнев АлександрМ10</v>
      </c>
      <c r="B200" s="3">
        <v>18</v>
      </c>
      <c r="C200" t="s">
        <v>579</v>
      </c>
      <c r="D200" t="s">
        <v>12</v>
      </c>
      <c r="E200">
        <v>18</v>
      </c>
      <c r="F200" t="s">
        <v>17</v>
      </c>
      <c r="G200">
        <v>2013</v>
      </c>
      <c r="H200" s="4">
        <v>2.5324074074074079E-2</v>
      </c>
      <c r="I200">
        <v>18</v>
      </c>
      <c r="J200">
        <v>1</v>
      </c>
      <c r="K200" t="s">
        <v>891</v>
      </c>
    </row>
    <row r="201" spans="1:11" x14ac:dyDescent="0.35">
      <c r="A201" t="str">
        <f t="shared" si="3"/>
        <v>Корсаков ТимурМ10</v>
      </c>
      <c r="B201" s="3">
        <v>19</v>
      </c>
      <c r="C201" t="s">
        <v>223</v>
      </c>
      <c r="D201" t="s">
        <v>12</v>
      </c>
      <c r="E201">
        <v>18</v>
      </c>
      <c r="F201" t="s">
        <v>45</v>
      </c>
      <c r="G201">
        <v>2013</v>
      </c>
      <c r="H201" s="4">
        <v>2.5416666666666667E-2</v>
      </c>
      <c r="I201">
        <v>19</v>
      </c>
      <c r="J201">
        <v>1</v>
      </c>
      <c r="K201" t="s">
        <v>891</v>
      </c>
    </row>
    <row r="202" spans="1:11" x14ac:dyDescent="0.35">
      <c r="A202" t="str">
        <f t="shared" si="3"/>
        <v>Чернышов ЗахарМ10</v>
      </c>
      <c r="B202" s="3">
        <v>20</v>
      </c>
      <c r="C202" t="s">
        <v>580</v>
      </c>
      <c r="D202" t="s">
        <v>12</v>
      </c>
      <c r="E202">
        <v>18</v>
      </c>
      <c r="F202" t="s">
        <v>529</v>
      </c>
      <c r="G202">
        <v>2013</v>
      </c>
      <c r="H202" s="4">
        <v>6.7141203703703703E-2</v>
      </c>
      <c r="I202">
        <v>20</v>
      </c>
      <c r="J202">
        <v>1</v>
      </c>
      <c r="K202" t="s">
        <v>891</v>
      </c>
    </row>
    <row r="203" spans="1:11" x14ac:dyDescent="0.35">
      <c r="A203" t="str">
        <f t="shared" si="3"/>
        <v>Пронин АлексейМ10</v>
      </c>
      <c r="B203" s="3">
        <v>21</v>
      </c>
      <c r="C203" t="s">
        <v>228</v>
      </c>
      <c r="D203" t="s">
        <v>12</v>
      </c>
      <c r="E203">
        <v>18</v>
      </c>
      <c r="F203" t="s">
        <v>529</v>
      </c>
      <c r="G203">
        <v>2013</v>
      </c>
      <c r="J203">
        <v>0</v>
      </c>
      <c r="K203" t="s">
        <v>891</v>
      </c>
    </row>
    <row r="204" spans="1:11" x14ac:dyDescent="0.35">
      <c r="A204" t="str">
        <f t="shared" si="3"/>
        <v>Куликов ГавриилМ10</v>
      </c>
      <c r="B204" s="3">
        <v>22</v>
      </c>
      <c r="C204" t="s">
        <v>523</v>
      </c>
      <c r="D204" t="s">
        <v>12</v>
      </c>
      <c r="E204">
        <v>18</v>
      </c>
      <c r="F204" t="s">
        <v>20</v>
      </c>
      <c r="G204">
        <v>2015</v>
      </c>
      <c r="J204">
        <v>0</v>
      </c>
      <c r="K204" t="s">
        <v>891</v>
      </c>
    </row>
    <row r="205" spans="1:11" x14ac:dyDescent="0.35">
      <c r="A205" t="str">
        <f t="shared" si="3"/>
        <v>Лащёв ГригорийМ10</v>
      </c>
      <c r="B205" s="3">
        <v>23</v>
      </c>
      <c r="C205" t="s">
        <v>581</v>
      </c>
      <c r="D205" t="s">
        <v>12</v>
      </c>
      <c r="E205">
        <v>18</v>
      </c>
      <c r="F205" t="s">
        <v>53</v>
      </c>
      <c r="G205">
        <v>2014</v>
      </c>
      <c r="J205">
        <v>0</v>
      </c>
      <c r="K205" t="s">
        <v>891</v>
      </c>
    </row>
    <row r="206" spans="1:11" x14ac:dyDescent="0.35">
      <c r="A206" t="str">
        <f t="shared" si="3"/>
        <v/>
      </c>
    </row>
    <row r="207" spans="1:11" ht="15.5" x14ac:dyDescent="0.35">
      <c r="A207" t="str">
        <f t="shared" si="3"/>
        <v>11 КП, 1,9 км</v>
      </c>
      <c r="B207" s="1" t="s">
        <v>235</v>
      </c>
      <c r="C207" t="s">
        <v>582</v>
      </c>
    </row>
    <row r="208" spans="1:11" x14ac:dyDescent="0.35">
      <c r="A208" t="str">
        <f t="shared" si="3"/>
        <v/>
      </c>
    </row>
    <row r="209" spans="1:11" x14ac:dyDescent="0.35">
      <c r="A209" t="str">
        <f t="shared" si="3"/>
        <v>Фамилия, имя</v>
      </c>
      <c r="B209" s="2" t="s">
        <v>2</v>
      </c>
      <c r="C209" t="s">
        <v>3</v>
      </c>
      <c r="D209" t="s">
        <v>4</v>
      </c>
      <c r="E209" t="s">
        <v>5</v>
      </c>
      <c r="F209" t="s">
        <v>6</v>
      </c>
      <c r="G209" t="s">
        <v>7</v>
      </c>
      <c r="H209" t="s">
        <v>8</v>
      </c>
      <c r="I209" t="s">
        <v>9</v>
      </c>
      <c r="J209" t="s">
        <v>10</v>
      </c>
    </row>
    <row r="210" spans="1:11" x14ac:dyDescent="0.35">
      <c r="A210" t="str">
        <f t="shared" si="3"/>
        <v>Хованский ВасилийМ12</v>
      </c>
      <c r="B210" s="3">
        <v>1</v>
      </c>
      <c r="C210" t="s">
        <v>237</v>
      </c>
      <c r="D210" t="s">
        <v>12</v>
      </c>
      <c r="E210">
        <v>18</v>
      </c>
      <c r="F210" t="s">
        <v>34</v>
      </c>
      <c r="G210">
        <v>2012</v>
      </c>
      <c r="H210" s="4">
        <v>7.5231481481481477E-3</v>
      </c>
      <c r="I210">
        <v>1</v>
      </c>
      <c r="J210">
        <v>200</v>
      </c>
      <c r="K210" t="s">
        <v>892</v>
      </c>
    </row>
    <row r="211" spans="1:11" x14ac:dyDescent="0.35">
      <c r="A211" t="str">
        <f t="shared" si="3"/>
        <v>Мещеряков МаксимМ12</v>
      </c>
      <c r="B211" s="3">
        <v>2</v>
      </c>
      <c r="C211" t="s">
        <v>257</v>
      </c>
      <c r="D211" t="s">
        <v>12</v>
      </c>
      <c r="E211">
        <v>18</v>
      </c>
      <c r="F211" t="s">
        <v>85</v>
      </c>
      <c r="G211">
        <v>2011</v>
      </c>
      <c r="H211" s="4">
        <v>8.2291666666666659E-3</v>
      </c>
      <c r="I211">
        <v>2</v>
      </c>
      <c r="J211">
        <v>190.7</v>
      </c>
      <c r="K211" t="s">
        <v>892</v>
      </c>
    </row>
    <row r="212" spans="1:11" x14ac:dyDescent="0.35">
      <c r="A212" t="str">
        <f t="shared" si="3"/>
        <v>Труш ЛевМ12</v>
      </c>
      <c r="B212" s="3">
        <v>3</v>
      </c>
      <c r="C212" t="s">
        <v>244</v>
      </c>
      <c r="D212" t="s">
        <v>12</v>
      </c>
      <c r="E212">
        <v>18</v>
      </c>
      <c r="F212" t="s">
        <v>34</v>
      </c>
      <c r="G212">
        <v>2011</v>
      </c>
      <c r="H212" s="4">
        <v>8.2407407407407412E-3</v>
      </c>
      <c r="I212">
        <v>3</v>
      </c>
      <c r="J212">
        <v>190.5</v>
      </c>
      <c r="K212" t="s">
        <v>892</v>
      </c>
    </row>
    <row r="213" spans="1:11" x14ac:dyDescent="0.35">
      <c r="A213" t="str">
        <f t="shared" si="3"/>
        <v>Кривцов МаксимМ12</v>
      </c>
      <c r="B213" s="3">
        <v>4</v>
      </c>
      <c r="C213" t="s">
        <v>242</v>
      </c>
      <c r="D213" t="s">
        <v>12</v>
      </c>
      <c r="E213">
        <v>18</v>
      </c>
      <c r="F213" t="s">
        <v>53</v>
      </c>
      <c r="G213">
        <v>2012</v>
      </c>
      <c r="H213" s="4">
        <v>8.4953703703703701E-3</v>
      </c>
      <c r="I213">
        <v>4</v>
      </c>
      <c r="J213">
        <v>187.1</v>
      </c>
      <c r="K213" t="s">
        <v>892</v>
      </c>
    </row>
    <row r="214" spans="1:11" x14ac:dyDescent="0.35">
      <c r="A214" t="str">
        <f t="shared" si="3"/>
        <v>Панин АртёмМ12</v>
      </c>
      <c r="B214" s="3">
        <v>5</v>
      </c>
      <c r="C214" t="s">
        <v>239</v>
      </c>
      <c r="D214" t="s">
        <v>12</v>
      </c>
      <c r="E214">
        <v>18</v>
      </c>
      <c r="F214" t="s">
        <v>22</v>
      </c>
      <c r="G214">
        <v>2011</v>
      </c>
      <c r="H214" s="4">
        <v>8.6342592592592599E-3</v>
      </c>
      <c r="I214">
        <v>5</v>
      </c>
      <c r="J214">
        <v>185.3</v>
      </c>
      <c r="K214" t="s">
        <v>892</v>
      </c>
    </row>
    <row r="215" spans="1:11" x14ac:dyDescent="0.35">
      <c r="A215" t="str">
        <f t="shared" si="3"/>
        <v>Панков ДанилМ12</v>
      </c>
      <c r="B215" s="3">
        <v>6</v>
      </c>
      <c r="C215" t="s">
        <v>238</v>
      </c>
      <c r="D215" t="s">
        <v>12</v>
      </c>
      <c r="E215">
        <v>18</v>
      </c>
      <c r="F215" t="s">
        <v>40</v>
      </c>
      <c r="G215">
        <v>2012</v>
      </c>
      <c r="H215" s="4">
        <v>8.9236111111111113E-3</v>
      </c>
      <c r="I215">
        <v>6</v>
      </c>
      <c r="J215">
        <v>181.4</v>
      </c>
      <c r="K215" t="s">
        <v>892</v>
      </c>
    </row>
    <row r="216" spans="1:11" x14ac:dyDescent="0.35">
      <c r="A216" t="str">
        <f t="shared" si="3"/>
        <v>Богатырёв ВладиславМ12</v>
      </c>
      <c r="B216" s="3">
        <v>7</v>
      </c>
      <c r="C216" t="s">
        <v>583</v>
      </c>
      <c r="D216" t="s">
        <v>12</v>
      </c>
      <c r="E216">
        <v>18</v>
      </c>
      <c r="F216" t="s">
        <v>64</v>
      </c>
      <c r="G216">
        <v>2011</v>
      </c>
      <c r="H216" s="4">
        <v>9.0277777777777787E-3</v>
      </c>
      <c r="I216">
        <v>7</v>
      </c>
      <c r="J216">
        <v>180</v>
      </c>
      <c r="K216" t="s">
        <v>892</v>
      </c>
    </row>
    <row r="217" spans="1:11" x14ac:dyDescent="0.35">
      <c r="A217" t="str">
        <f t="shared" si="3"/>
        <v>Евгащин КириллМ12</v>
      </c>
      <c r="B217" s="3">
        <v>8</v>
      </c>
      <c r="C217" t="s">
        <v>584</v>
      </c>
      <c r="D217" t="s">
        <v>12</v>
      </c>
      <c r="E217">
        <v>18</v>
      </c>
      <c r="F217" t="s">
        <v>64</v>
      </c>
      <c r="G217">
        <v>2011</v>
      </c>
      <c r="H217" s="4">
        <v>9.0393518518518522E-3</v>
      </c>
      <c r="I217">
        <v>8</v>
      </c>
      <c r="J217">
        <v>179.9</v>
      </c>
      <c r="K217" t="s">
        <v>892</v>
      </c>
    </row>
    <row r="218" spans="1:11" x14ac:dyDescent="0.35">
      <c r="A218" t="str">
        <f t="shared" si="3"/>
        <v>Мозговой ДмитрийМ12</v>
      </c>
      <c r="B218" s="3">
        <v>9</v>
      </c>
      <c r="C218" t="s">
        <v>297</v>
      </c>
      <c r="D218" t="s">
        <v>12</v>
      </c>
      <c r="E218">
        <v>18</v>
      </c>
      <c r="F218" t="s">
        <v>45</v>
      </c>
      <c r="G218">
        <v>2012</v>
      </c>
      <c r="H218" s="4">
        <v>9.0856481481481483E-3</v>
      </c>
      <c r="I218">
        <v>9</v>
      </c>
      <c r="J218">
        <v>179.3</v>
      </c>
      <c r="K218" t="s">
        <v>892</v>
      </c>
    </row>
    <row r="219" spans="1:11" x14ac:dyDescent="0.35">
      <c r="A219" t="str">
        <f t="shared" si="3"/>
        <v>Савченко ИванМ12</v>
      </c>
      <c r="B219" s="3">
        <v>10</v>
      </c>
      <c r="C219" t="s">
        <v>245</v>
      </c>
      <c r="D219" t="s">
        <v>12</v>
      </c>
      <c r="E219">
        <v>18</v>
      </c>
      <c r="F219" t="s">
        <v>22</v>
      </c>
      <c r="G219">
        <v>2011</v>
      </c>
      <c r="H219" s="4">
        <v>9.1550925925925931E-3</v>
      </c>
      <c r="I219">
        <v>10</v>
      </c>
      <c r="J219">
        <v>178.4</v>
      </c>
      <c r="K219" t="s">
        <v>892</v>
      </c>
    </row>
    <row r="220" spans="1:11" x14ac:dyDescent="0.35">
      <c r="A220" t="str">
        <f t="shared" si="3"/>
        <v>Спицын ЯрославМ12</v>
      </c>
      <c r="B220" s="3">
        <v>11</v>
      </c>
      <c r="C220" t="s">
        <v>252</v>
      </c>
      <c r="D220" t="s">
        <v>12</v>
      </c>
      <c r="E220">
        <v>18</v>
      </c>
      <c r="F220" t="s">
        <v>96</v>
      </c>
      <c r="G220">
        <v>2011</v>
      </c>
      <c r="H220" s="4">
        <v>9.2476851851851852E-3</v>
      </c>
      <c r="I220">
        <v>11</v>
      </c>
      <c r="J220">
        <v>177.1</v>
      </c>
      <c r="K220" t="s">
        <v>892</v>
      </c>
    </row>
    <row r="221" spans="1:11" x14ac:dyDescent="0.35">
      <c r="A221" t="str">
        <f t="shared" si="3"/>
        <v>Савельев ВладимирМ12</v>
      </c>
      <c r="B221" s="3">
        <v>12</v>
      </c>
      <c r="C221" t="s">
        <v>247</v>
      </c>
      <c r="D221" t="s">
        <v>12</v>
      </c>
      <c r="E221">
        <v>18</v>
      </c>
      <c r="F221" t="s">
        <v>17</v>
      </c>
      <c r="G221">
        <v>2011</v>
      </c>
      <c r="H221" s="4">
        <v>9.4212962962962957E-3</v>
      </c>
      <c r="I221">
        <v>12</v>
      </c>
      <c r="J221">
        <v>174.8</v>
      </c>
      <c r="K221" t="s">
        <v>892</v>
      </c>
    </row>
    <row r="222" spans="1:11" x14ac:dyDescent="0.35">
      <c r="A222" t="str">
        <f t="shared" si="3"/>
        <v>Шумко МихаилМ12</v>
      </c>
      <c r="B222" s="3">
        <v>13</v>
      </c>
      <c r="C222" t="s">
        <v>240</v>
      </c>
      <c r="D222" t="s">
        <v>12</v>
      </c>
      <c r="E222">
        <v>18</v>
      </c>
      <c r="F222" t="s">
        <v>40</v>
      </c>
      <c r="G222">
        <v>2012</v>
      </c>
      <c r="H222" s="4">
        <v>9.4560185185185181E-3</v>
      </c>
      <c r="I222">
        <v>13</v>
      </c>
      <c r="J222">
        <v>174.4</v>
      </c>
      <c r="K222" t="s">
        <v>892</v>
      </c>
    </row>
    <row r="223" spans="1:11" x14ac:dyDescent="0.35">
      <c r="A223" t="str">
        <f t="shared" si="3"/>
        <v>Тихонов ВалерийМ12</v>
      </c>
      <c r="B223" s="3">
        <v>14</v>
      </c>
      <c r="C223" t="s">
        <v>246</v>
      </c>
      <c r="D223" t="s">
        <v>12</v>
      </c>
      <c r="E223">
        <v>18</v>
      </c>
      <c r="F223" t="s">
        <v>40</v>
      </c>
      <c r="G223">
        <v>2011</v>
      </c>
      <c r="H223" s="4">
        <v>9.4907407407407406E-3</v>
      </c>
      <c r="I223">
        <v>14</v>
      </c>
      <c r="J223">
        <v>173.9</v>
      </c>
      <c r="K223" t="s">
        <v>892</v>
      </c>
    </row>
    <row r="224" spans="1:11" x14ac:dyDescent="0.35">
      <c r="A224" t="str">
        <f t="shared" si="3"/>
        <v>Пономарев РоманМ12</v>
      </c>
      <c r="B224" s="3">
        <v>15</v>
      </c>
      <c r="C224" t="s">
        <v>243</v>
      </c>
      <c r="D224" t="s">
        <v>12</v>
      </c>
      <c r="E224">
        <v>18</v>
      </c>
      <c r="F224" t="s">
        <v>45</v>
      </c>
      <c r="G224">
        <v>2011</v>
      </c>
      <c r="H224" s="4">
        <v>9.5601851851851855E-3</v>
      </c>
      <c r="I224">
        <v>15</v>
      </c>
      <c r="J224">
        <v>173</v>
      </c>
      <c r="K224" t="s">
        <v>892</v>
      </c>
    </row>
    <row r="225" spans="1:11" x14ac:dyDescent="0.35">
      <c r="A225" t="str">
        <f t="shared" si="3"/>
        <v>Чеботарев МихаилМ12</v>
      </c>
      <c r="B225" s="3">
        <v>16</v>
      </c>
      <c r="C225" t="s">
        <v>271</v>
      </c>
      <c r="D225" t="s">
        <v>12</v>
      </c>
      <c r="E225">
        <v>18</v>
      </c>
      <c r="F225" t="s">
        <v>51</v>
      </c>
      <c r="G225">
        <v>2011</v>
      </c>
      <c r="H225" s="4">
        <v>9.8495370370370369E-3</v>
      </c>
      <c r="I225">
        <v>16</v>
      </c>
      <c r="J225">
        <v>169.1</v>
      </c>
      <c r="K225" t="s">
        <v>892</v>
      </c>
    </row>
    <row r="226" spans="1:11" x14ac:dyDescent="0.35">
      <c r="A226" t="str">
        <f t="shared" si="3"/>
        <v>Столповский МаксимМ12</v>
      </c>
      <c r="B226" s="3">
        <v>17</v>
      </c>
      <c r="C226" t="s">
        <v>253</v>
      </c>
      <c r="D226" t="s">
        <v>12</v>
      </c>
      <c r="E226">
        <v>18</v>
      </c>
      <c r="F226" t="s">
        <v>34</v>
      </c>
      <c r="G226">
        <v>2011</v>
      </c>
      <c r="H226" s="4">
        <v>9.8842592592592576E-3</v>
      </c>
      <c r="I226">
        <v>17</v>
      </c>
      <c r="J226">
        <v>168.7</v>
      </c>
      <c r="K226" t="s">
        <v>892</v>
      </c>
    </row>
    <row r="227" spans="1:11" x14ac:dyDescent="0.35">
      <c r="A227" t="str">
        <f t="shared" si="3"/>
        <v>Шкурган МихаилМ12</v>
      </c>
      <c r="B227" s="3">
        <v>18</v>
      </c>
      <c r="C227" t="s">
        <v>585</v>
      </c>
      <c r="D227" t="s">
        <v>12</v>
      </c>
      <c r="E227">
        <v>18</v>
      </c>
      <c r="F227" t="s">
        <v>20</v>
      </c>
      <c r="G227">
        <v>2011</v>
      </c>
      <c r="H227" s="4">
        <v>1.0150462962962964E-2</v>
      </c>
      <c r="I227">
        <v>18</v>
      </c>
      <c r="J227">
        <v>165.1</v>
      </c>
      <c r="K227" t="s">
        <v>892</v>
      </c>
    </row>
    <row r="228" spans="1:11" x14ac:dyDescent="0.35">
      <c r="A228" t="str">
        <f t="shared" si="3"/>
        <v>Сухоруков ИльяМ12</v>
      </c>
      <c r="B228" s="3">
        <v>19</v>
      </c>
      <c r="C228" t="s">
        <v>270</v>
      </c>
      <c r="D228" t="s">
        <v>12</v>
      </c>
      <c r="E228">
        <v>18</v>
      </c>
      <c r="F228" t="s">
        <v>528</v>
      </c>
      <c r="G228">
        <v>2011</v>
      </c>
      <c r="H228" s="4">
        <v>1.0162037037037037E-2</v>
      </c>
      <c r="I228">
        <v>19</v>
      </c>
      <c r="J228">
        <v>165</v>
      </c>
      <c r="K228" t="s">
        <v>892</v>
      </c>
    </row>
    <row r="229" spans="1:11" x14ac:dyDescent="0.35">
      <c r="A229" t="str">
        <f t="shared" si="3"/>
        <v>Чикунов МихаилМ12</v>
      </c>
      <c r="B229" s="3">
        <v>20</v>
      </c>
      <c r="C229" t="s">
        <v>262</v>
      </c>
      <c r="D229" t="s">
        <v>12</v>
      </c>
      <c r="E229">
        <v>18</v>
      </c>
      <c r="F229" t="s">
        <v>20</v>
      </c>
      <c r="G229">
        <v>2012</v>
      </c>
      <c r="H229" s="4">
        <v>1.0381944444444444E-2</v>
      </c>
      <c r="I229">
        <v>20</v>
      </c>
      <c r="J229">
        <v>162</v>
      </c>
      <c r="K229" t="s">
        <v>892</v>
      </c>
    </row>
    <row r="230" spans="1:11" x14ac:dyDescent="0.35">
      <c r="A230" t="str">
        <f t="shared" si="3"/>
        <v>Апалихин ВладиславМ12</v>
      </c>
      <c r="B230" s="3">
        <v>21</v>
      </c>
      <c r="C230" t="s">
        <v>284</v>
      </c>
      <c r="D230" t="s">
        <v>12</v>
      </c>
      <c r="E230">
        <v>18</v>
      </c>
      <c r="F230" t="s">
        <v>528</v>
      </c>
      <c r="G230">
        <v>2011</v>
      </c>
      <c r="H230" s="4">
        <v>1.0694444444444444E-2</v>
      </c>
      <c r="I230">
        <v>21</v>
      </c>
      <c r="J230">
        <v>157.9</v>
      </c>
      <c r="K230" t="s">
        <v>892</v>
      </c>
    </row>
    <row r="231" spans="1:11" x14ac:dyDescent="0.35">
      <c r="A231" t="str">
        <f t="shared" si="3"/>
        <v>Чуйков МаксимМ12</v>
      </c>
      <c r="B231" s="3">
        <v>22</v>
      </c>
      <c r="C231" t="s">
        <v>255</v>
      </c>
      <c r="D231" t="s">
        <v>12</v>
      </c>
      <c r="E231">
        <v>18</v>
      </c>
      <c r="F231" t="s">
        <v>45</v>
      </c>
      <c r="G231">
        <v>2011</v>
      </c>
      <c r="H231" s="4">
        <v>1.113425925925926E-2</v>
      </c>
      <c r="I231">
        <v>22</v>
      </c>
      <c r="J231">
        <v>152</v>
      </c>
      <c r="K231" t="s">
        <v>892</v>
      </c>
    </row>
    <row r="232" spans="1:11" x14ac:dyDescent="0.35">
      <c r="A232" t="str">
        <f t="shared" si="3"/>
        <v>Фомин ТимофейМ12</v>
      </c>
      <c r="B232" s="3">
        <v>23</v>
      </c>
      <c r="C232" t="s">
        <v>261</v>
      </c>
      <c r="D232" t="s">
        <v>12</v>
      </c>
      <c r="E232">
        <v>18</v>
      </c>
      <c r="F232" t="s">
        <v>45</v>
      </c>
      <c r="G232">
        <v>2012</v>
      </c>
      <c r="H232" s="4">
        <v>1.1157407407407408E-2</v>
      </c>
      <c r="I232">
        <v>23</v>
      </c>
      <c r="J232">
        <v>151.69999999999999</v>
      </c>
      <c r="K232" t="s">
        <v>892</v>
      </c>
    </row>
    <row r="233" spans="1:11" x14ac:dyDescent="0.35">
      <c r="A233" t="str">
        <f t="shared" si="3"/>
        <v>Окунев РусланМ12</v>
      </c>
      <c r="B233" s="3">
        <v>24</v>
      </c>
      <c r="C233" t="s">
        <v>265</v>
      </c>
      <c r="D233" t="s">
        <v>12</v>
      </c>
      <c r="E233">
        <v>18</v>
      </c>
      <c r="F233" t="s">
        <v>45</v>
      </c>
      <c r="G233">
        <v>2012</v>
      </c>
      <c r="H233" s="4">
        <v>1.1319444444444444E-2</v>
      </c>
      <c r="I233">
        <v>24</v>
      </c>
      <c r="J233">
        <v>149.6</v>
      </c>
      <c r="K233" t="s">
        <v>892</v>
      </c>
    </row>
    <row r="234" spans="1:11" x14ac:dyDescent="0.35">
      <c r="A234" t="str">
        <f t="shared" si="3"/>
        <v>Борзенко НикитаМ12</v>
      </c>
      <c r="B234" s="3">
        <v>25</v>
      </c>
      <c r="C234" t="s">
        <v>586</v>
      </c>
      <c r="D234" t="s">
        <v>12</v>
      </c>
      <c r="E234">
        <v>18</v>
      </c>
      <c r="F234" t="s">
        <v>85</v>
      </c>
      <c r="G234">
        <v>2012</v>
      </c>
      <c r="H234" s="4">
        <v>1.1504629629629629E-2</v>
      </c>
      <c r="I234">
        <v>25</v>
      </c>
      <c r="J234">
        <v>147.1</v>
      </c>
      <c r="K234" t="s">
        <v>892</v>
      </c>
    </row>
    <row r="235" spans="1:11" x14ac:dyDescent="0.35">
      <c r="A235" t="str">
        <f t="shared" si="3"/>
        <v>Щербаков АртёмМ12</v>
      </c>
      <c r="B235" s="3">
        <v>26</v>
      </c>
      <c r="C235" t="s">
        <v>217</v>
      </c>
      <c r="D235" t="s">
        <v>12</v>
      </c>
      <c r="E235">
        <v>18</v>
      </c>
      <c r="F235" t="s">
        <v>51</v>
      </c>
      <c r="G235">
        <v>2012</v>
      </c>
      <c r="H235" s="4">
        <v>1.1527777777777777E-2</v>
      </c>
      <c r="I235">
        <v>26</v>
      </c>
      <c r="J235">
        <v>146.80000000000001</v>
      </c>
      <c r="K235" t="s">
        <v>892</v>
      </c>
    </row>
    <row r="236" spans="1:11" x14ac:dyDescent="0.35">
      <c r="A236" t="str">
        <f t="shared" si="3"/>
        <v>Свиридов ЯрославМ12</v>
      </c>
      <c r="B236" s="3">
        <v>27</v>
      </c>
      <c r="C236" t="s">
        <v>266</v>
      </c>
      <c r="D236" t="s">
        <v>12</v>
      </c>
      <c r="E236">
        <v>18</v>
      </c>
      <c r="F236" t="s">
        <v>40</v>
      </c>
      <c r="G236">
        <v>2011</v>
      </c>
      <c r="H236" s="4">
        <v>1.2418981481481482E-2</v>
      </c>
      <c r="I236">
        <v>27</v>
      </c>
      <c r="J236">
        <v>135</v>
      </c>
      <c r="K236" t="s">
        <v>892</v>
      </c>
    </row>
    <row r="237" spans="1:11" x14ac:dyDescent="0.35">
      <c r="A237" t="str">
        <f t="shared" si="3"/>
        <v>Пырков КонстантинМ12</v>
      </c>
      <c r="B237" s="3">
        <v>28</v>
      </c>
      <c r="C237" t="s">
        <v>283</v>
      </c>
      <c r="D237" t="s">
        <v>12</v>
      </c>
      <c r="E237">
        <v>18</v>
      </c>
      <c r="F237" t="s">
        <v>20</v>
      </c>
      <c r="G237">
        <v>2011</v>
      </c>
      <c r="H237" s="4">
        <v>1.2581018518518519E-2</v>
      </c>
      <c r="I237">
        <v>28</v>
      </c>
      <c r="J237">
        <v>132.80000000000001</v>
      </c>
      <c r="K237" t="s">
        <v>892</v>
      </c>
    </row>
    <row r="238" spans="1:11" x14ac:dyDescent="0.35">
      <c r="A238" t="str">
        <f t="shared" si="3"/>
        <v>Валявко ИванМ12</v>
      </c>
      <c r="B238" s="3">
        <v>29</v>
      </c>
      <c r="C238" t="s">
        <v>251</v>
      </c>
      <c r="D238" t="s">
        <v>12</v>
      </c>
      <c r="E238">
        <v>18</v>
      </c>
      <c r="F238" t="s">
        <v>22</v>
      </c>
      <c r="G238">
        <v>2012</v>
      </c>
      <c r="H238" s="4">
        <v>1.2731481481481481E-2</v>
      </c>
      <c r="I238">
        <v>29</v>
      </c>
      <c r="J238">
        <v>130.80000000000001</v>
      </c>
      <c r="K238" t="s">
        <v>892</v>
      </c>
    </row>
    <row r="239" spans="1:11" x14ac:dyDescent="0.35">
      <c r="A239" t="str">
        <f t="shared" si="3"/>
        <v>Парахин ВладимирМ12</v>
      </c>
      <c r="B239" s="3">
        <v>30</v>
      </c>
      <c r="C239" t="s">
        <v>254</v>
      </c>
      <c r="D239" t="s">
        <v>12</v>
      </c>
      <c r="E239">
        <v>18</v>
      </c>
      <c r="F239" t="s">
        <v>529</v>
      </c>
      <c r="G239">
        <v>2011</v>
      </c>
      <c r="H239" s="4">
        <v>1.2743055555555556E-2</v>
      </c>
      <c r="I239">
        <v>30</v>
      </c>
      <c r="J239">
        <v>130.69999999999999</v>
      </c>
      <c r="K239" t="s">
        <v>892</v>
      </c>
    </row>
    <row r="240" spans="1:11" x14ac:dyDescent="0.35">
      <c r="A240" t="str">
        <f t="shared" si="3"/>
        <v>Елисеев АндрейМ12</v>
      </c>
      <c r="B240" s="3">
        <v>31</v>
      </c>
      <c r="C240" t="s">
        <v>291</v>
      </c>
      <c r="D240" t="s">
        <v>12</v>
      </c>
      <c r="E240">
        <v>18</v>
      </c>
      <c r="F240" t="s">
        <v>51</v>
      </c>
      <c r="G240">
        <v>2012</v>
      </c>
      <c r="H240" s="4">
        <v>1.2800925925925926E-2</v>
      </c>
      <c r="I240">
        <v>31</v>
      </c>
      <c r="J240">
        <v>129.9</v>
      </c>
      <c r="K240" t="s">
        <v>892</v>
      </c>
    </row>
    <row r="241" spans="1:11" x14ac:dyDescent="0.35">
      <c r="A241" t="str">
        <f t="shared" si="3"/>
        <v>Клёсов МаксимМ12</v>
      </c>
      <c r="B241" s="3">
        <v>32</v>
      </c>
      <c r="C241" t="s">
        <v>268</v>
      </c>
      <c r="D241" t="s">
        <v>12</v>
      </c>
      <c r="E241">
        <v>18</v>
      </c>
      <c r="F241" t="s">
        <v>85</v>
      </c>
      <c r="G241">
        <v>2012</v>
      </c>
      <c r="H241" s="4">
        <v>1.3622685185185184E-2</v>
      </c>
      <c r="I241">
        <v>32</v>
      </c>
      <c r="J241">
        <v>119</v>
      </c>
      <c r="K241" t="s">
        <v>892</v>
      </c>
    </row>
    <row r="242" spans="1:11" x14ac:dyDescent="0.35">
      <c r="A242" t="str">
        <f t="shared" si="3"/>
        <v>Маркин ЕлисейМ12</v>
      </c>
      <c r="B242" s="3">
        <v>33</v>
      </c>
      <c r="C242" t="s">
        <v>587</v>
      </c>
      <c r="D242" t="s">
        <v>12</v>
      </c>
      <c r="E242">
        <v>18</v>
      </c>
      <c r="F242" t="s">
        <v>528</v>
      </c>
      <c r="G242">
        <v>2011</v>
      </c>
      <c r="H242" s="4">
        <v>1.3877314814814815E-2</v>
      </c>
      <c r="I242">
        <v>33</v>
      </c>
      <c r="J242">
        <v>115.6</v>
      </c>
      <c r="K242" t="s">
        <v>892</v>
      </c>
    </row>
    <row r="243" spans="1:11" x14ac:dyDescent="0.35">
      <c r="A243" t="str">
        <f t="shared" si="3"/>
        <v>Пасынков ИванМ12</v>
      </c>
      <c r="B243" s="3">
        <v>34</v>
      </c>
      <c r="C243" t="s">
        <v>588</v>
      </c>
      <c r="D243" t="s">
        <v>12</v>
      </c>
      <c r="E243">
        <v>18</v>
      </c>
      <c r="F243" t="s">
        <v>85</v>
      </c>
      <c r="G243">
        <v>2012</v>
      </c>
      <c r="H243" s="4">
        <v>1.3923611111111111E-2</v>
      </c>
      <c r="I243">
        <v>34</v>
      </c>
      <c r="J243">
        <v>115</v>
      </c>
      <c r="K243" t="s">
        <v>892</v>
      </c>
    </row>
    <row r="244" spans="1:11" x14ac:dyDescent="0.35">
      <c r="A244" t="str">
        <f t="shared" si="3"/>
        <v>Котов АнтонМ12</v>
      </c>
      <c r="B244" s="3">
        <v>35</v>
      </c>
      <c r="C244" t="s">
        <v>260</v>
      </c>
      <c r="D244" t="s">
        <v>12</v>
      </c>
      <c r="E244">
        <v>18</v>
      </c>
      <c r="F244" t="s">
        <v>45</v>
      </c>
      <c r="G244">
        <v>2012</v>
      </c>
      <c r="H244" s="4">
        <v>1.40625E-2</v>
      </c>
      <c r="I244">
        <v>35</v>
      </c>
      <c r="J244">
        <v>113.1</v>
      </c>
      <c r="K244" t="s">
        <v>892</v>
      </c>
    </row>
    <row r="245" spans="1:11" x14ac:dyDescent="0.35">
      <c r="A245" t="str">
        <f t="shared" si="3"/>
        <v>Похилый ПавелМ12</v>
      </c>
      <c r="B245" s="3">
        <v>36</v>
      </c>
      <c r="C245" t="s">
        <v>279</v>
      </c>
      <c r="D245" t="s">
        <v>12</v>
      </c>
      <c r="E245">
        <v>18</v>
      </c>
      <c r="F245" t="s">
        <v>45</v>
      </c>
      <c r="G245">
        <v>2012</v>
      </c>
      <c r="H245" s="4">
        <v>1.4166666666666666E-2</v>
      </c>
      <c r="I245">
        <v>36</v>
      </c>
      <c r="J245">
        <v>111.7</v>
      </c>
      <c r="K245" t="s">
        <v>892</v>
      </c>
    </row>
    <row r="246" spans="1:11" x14ac:dyDescent="0.35">
      <c r="A246" t="str">
        <f t="shared" si="3"/>
        <v>Руднев ИванМ12</v>
      </c>
      <c r="B246" s="3">
        <v>37</v>
      </c>
      <c r="C246" t="s">
        <v>289</v>
      </c>
      <c r="D246" t="s">
        <v>12</v>
      </c>
      <c r="E246">
        <v>18</v>
      </c>
      <c r="F246" t="s">
        <v>17</v>
      </c>
      <c r="G246">
        <v>2011</v>
      </c>
      <c r="H246" s="4">
        <v>1.4305555555555557E-2</v>
      </c>
      <c r="I246">
        <v>37</v>
      </c>
      <c r="J246">
        <v>109.9</v>
      </c>
      <c r="K246" t="s">
        <v>892</v>
      </c>
    </row>
    <row r="247" spans="1:11" x14ac:dyDescent="0.35">
      <c r="A247" t="str">
        <f t="shared" si="3"/>
        <v>Постников НиколайМ12</v>
      </c>
      <c r="B247" s="3">
        <v>38</v>
      </c>
      <c r="C247" t="s">
        <v>589</v>
      </c>
      <c r="D247" t="s">
        <v>12</v>
      </c>
      <c r="E247">
        <v>18</v>
      </c>
      <c r="F247" t="s">
        <v>529</v>
      </c>
      <c r="G247">
        <v>2012</v>
      </c>
      <c r="H247" s="4">
        <v>1.4675925925925926E-2</v>
      </c>
      <c r="I247">
        <v>38</v>
      </c>
      <c r="J247">
        <v>105</v>
      </c>
      <c r="K247" t="s">
        <v>892</v>
      </c>
    </row>
    <row r="248" spans="1:11" x14ac:dyDescent="0.35">
      <c r="A248" t="str">
        <f t="shared" si="3"/>
        <v>Литвинов ГригорийМ12</v>
      </c>
      <c r="B248" s="3">
        <v>39</v>
      </c>
      <c r="C248" t="s">
        <v>590</v>
      </c>
      <c r="D248" t="s">
        <v>12</v>
      </c>
      <c r="E248">
        <v>18</v>
      </c>
      <c r="F248" t="s">
        <v>20</v>
      </c>
      <c r="G248">
        <v>2011</v>
      </c>
      <c r="H248" s="4">
        <v>1.4965277777777779E-2</v>
      </c>
      <c r="I248">
        <v>39</v>
      </c>
      <c r="J248">
        <v>101.1</v>
      </c>
      <c r="K248" t="s">
        <v>892</v>
      </c>
    </row>
    <row r="249" spans="1:11" x14ac:dyDescent="0.35">
      <c r="A249" t="str">
        <f t="shared" si="3"/>
        <v>Насонов КириллМ12</v>
      </c>
      <c r="B249" s="3">
        <v>40</v>
      </c>
      <c r="C249" t="s">
        <v>280</v>
      </c>
      <c r="D249" t="s">
        <v>12</v>
      </c>
      <c r="E249">
        <v>18</v>
      </c>
      <c r="F249" t="s">
        <v>20</v>
      </c>
      <c r="G249">
        <v>2011</v>
      </c>
      <c r="H249" s="4">
        <v>1.5486111111111112E-2</v>
      </c>
      <c r="I249">
        <v>40</v>
      </c>
      <c r="J249">
        <v>94.2</v>
      </c>
      <c r="K249" t="s">
        <v>892</v>
      </c>
    </row>
    <row r="250" spans="1:11" x14ac:dyDescent="0.35">
      <c r="A250" t="str">
        <f t="shared" si="3"/>
        <v>Дудкин ОлегМ12</v>
      </c>
      <c r="B250" s="3">
        <v>41</v>
      </c>
      <c r="C250" t="s">
        <v>259</v>
      </c>
      <c r="D250" t="s">
        <v>12</v>
      </c>
      <c r="E250">
        <v>18</v>
      </c>
      <c r="F250" t="s">
        <v>45</v>
      </c>
      <c r="G250">
        <v>2012</v>
      </c>
      <c r="H250" s="4">
        <v>1.5532407407407406E-2</v>
      </c>
      <c r="I250">
        <v>41</v>
      </c>
      <c r="J250">
        <v>93.6</v>
      </c>
      <c r="K250" t="s">
        <v>892</v>
      </c>
    </row>
    <row r="251" spans="1:11" x14ac:dyDescent="0.35">
      <c r="A251" t="str">
        <f t="shared" si="3"/>
        <v>Комаров КириллМ12</v>
      </c>
      <c r="B251" s="3">
        <v>42</v>
      </c>
      <c r="C251" t="s">
        <v>274</v>
      </c>
      <c r="D251" t="s">
        <v>12</v>
      </c>
      <c r="E251">
        <v>18</v>
      </c>
      <c r="F251" t="s">
        <v>22</v>
      </c>
      <c r="G251">
        <v>2012</v>
      </c>
      <c r="H251" s="4">
        <v>1.6238425925925924E-2</v>
      </c>
      <c r="I251">
        <v>42</v>
      </c>
      <c r="J251">
        <v>84.2</v>
      </c>
      <c r="K251" t="s">
        <v>892</v>
      </c>
    </row>
    <row r="252" spans="1:11" x14ac:dyDescent="0.35">
      <c r="A252" t="str">
        <f t="shared" si="3"/>
        <v>Чистяков МаксимМ12</v>
      </c>
      <c r="B252" s="3">
        <v>43</v>
      </c>
      <c r="C252" t="s">
        <v>276</v>
      </c>
      <c r="D252" t="s">
        <v>12</v>
      </c>
      <c r="E252">
        <v>18</v>
      </c>
      <c r="F252" t="s">
        <v>27</v>
      </c>
      <c r="G252">
        <v>2012</v>
      </c>
      <c r="H252" s="4">
        <v>1.7164351851851851E-2</v>
      </c>
      <c r="I252">
        <v>43</v>
      </c>
      <c r="J252">
        <v>71.900000000000006</v>
      </c>
      <c r="K252" t="s">
        <v>892</v>
      </c>
    </row>
    <row r="253" spans="1:11" x14ac:dyDescent="0.35">
      <c r="A253" t="str">
        <f t="shared" si="3"/>
        <v>Прядильщиков ЕвгенийМ12</v>
      </c>
      <c r="B253" s="3">
        <v>44</v>
      </c>
      <c r="C253" t="s">
        <v>292</v>
      </c>
      <c r="D253" t="s">
        <v>12</v>
      </c>
      <c r="E253">
        <v>18</v>
      </c>
      <c r="F253" t="s">
        <v>17</v>
      </c>
      <c r="G253">
        <v>2012</v>
      </c>
      <c r="H253" s="4">
        <v>1.7986111111111109E-2</v>
      </c>
      <c r="I253">
        <v>44</v>
      </c>
      <c r="J253">
        <v>61</v>
      </c>
      <c r="K253" t="s">
        <v>892</v>
      </c>
    </row>
    <row r="254" spans="1:11" x14ac:dyDescent="0.35">
      <c r="A254" t="str">
        <f t="shared" si="3"/>
        <v>Корниенко ЯрославМ12</v>
      </c>
      <c r="B254" s="3">
        <v>45</v>
      </c>
      <c r="C254" t="s">
        <v>288</v>
      </c>
      <c r="D254" t="s">
        <v>12</v>
      </c>
      <c r="E254">
        <v>18</v>
      </c>
      <c r="F254" t="s">
        <v>20</v>
      </c>
      <c r="G254">
        <v>2011</v>
      </c>
      <c r="H254" s="4">
        <v>1.8865740740740742E-2</v>
      </c>
      <c r="I254">
        <v>45</v>
      </c>
      <c r="J254">
        <v>49.3</v>
      </c>
      <c r="K254" t="s">
        <v>892</v>
      </c>
    </row>
    <row r="255" spans="1:11" x14ac:dyDescent="0.35">
      <c r="A255" t="str">
        <f t="shared" si="3"/>
        <v>Лавлинский ЯрославМ12</v>
      </c>
      <c r="B255" s="3">
        <v>46</v>
      </c>
      <c r="C255" t="s">
        <v>591</v>
      </c>
      <c r="D255" t="s">
        <v>12</v>
      </c>
      <c r="E255">
        <v>18</v>
      </c>
      <c r="F255" t="s">
        <v>45</v>
      </c>
      <c r="G255">
        <v>2012</v>
      </c>
      <c r="H255" s="4">
        <v>2.0462962962962964E-2</v>
      </c>
      <c r="I255">
        <v>46</v>
      </c>
      <c r="J255">
        <v>28</v>
      </c>
      <c r="K255" t="s">
        <v>892</v>
      </c>
    </row>
    <row r="256" spans="1:11" x14ac:dyDescent="0.35">
      <c r="A256" t="str">
        <f t="shared" si="3"/>
        <v>Юдин ИванМ12</v>
      </c>
      <c r="B256" s="3">
        <v>47</v>
      </c>
      <c r="C256" t="s">
        <v>300</v>
      </c>
      <c r="D256" t="s">
        <v>12</v>
      </c>
      <c r="E256">
        <v>18</v>
      </c>
      <c r="F256" t="s">
        <v>45</v>
      </c>
      <c r="G256">
        <v>2012</v>
      </c>
      <c r="H256" s="4">
        <v>2.1273148148148149E-2</v>
      </c>
      <c r="I256">
        <v>47</v>
      </c>
      <c r="J256">
        <v>17.3</v>
      </c>
      <c r="K256" t="s">
        <v>892</v>
      </c>
    </row>
    <row r="257" spans="1:11" x14ac:dyDescent="0.35">
      <c r="A257" t="str">
        <f t="shared" si="3"/>
        <v>Мариупольский ТимурМ12</v>
      </c>
      <c r="B257" s="3">
        <v>48</v>
      </c>
      <c r="C257" t="s">
        <v>256</v>
      </c>
      <c r="D257" t="s">
        <v>12</v>
      </c>
      <c r="E257">
        <v>18</v>
      </c>
      <c r="F257" t="s">
        <v>45</v>
      </c>
      <c r="G257">
        <v>2012</v>
      </c>
      <c r="H257" s="4">
        <v>2.2604166666666665E-2</v>
      </c>
      <c r="I257">
        <v>48</v>
      </c>
      <c r="J257">
        <v>1</v>
      </c>
      <c r="K257" t="s">
        <v>892</v>
      </c>
    </row>
    <row r="258" spans="1:11" x14ac:dyDescent="0.35">
      <c r="A258" t="str">
        <f t="shared" si="3"/>
        <v>Полканов ЕгорМ12</v>
      </c>
      <c r="B258" s="3">
        <v>49</v>
      </c>
      <c r="C258" t="s">
        <v>299</v>
      </c>
      <c r="D258" t="s">
        <v>12</v>
      </c>
      <c r="E258">
        <v>18</v>
      </c>
      <c r="F258" t="s">
        <v>45</v>
      </c>
      <c r="G258">
        <v>2012</v>
      </c>
      <c r="H258" s="4">
        <v>2.327546296296296E-2</v>
      </c>
      <c r="I258">
        <v>49</v>
      </c>
      <c r="J258">
        <v>1</v>
      </c>
      <c r="K258" t="s">
        <v>892</v>
      </c>
    </row>
    <row r="259" spans="1:11" x14ac:dyDescent="0.35">
      <c r="A259" t="str">
        <f t="shared" si="3"/>
        <v>Кирьянов ДаниилМ12</v>
      </c>
      <c r="B259" s="3">
        <v>50</v>
      </c>
      <c r="C259" t="s">
        <v>592</v>
      </c>
      <c r="D259" t="s">
        <v>12</v>
      </c>
      <c r="E259">
        <v>18</v>
      </c>
      <c r="F259" t="s">
        <v>64</v>
      </c>
      <c r="G259">
        <v>2012</v>
      </c>
      <c r="H259" s="4">
        <v>2.4293981481481482E-2</v>
      </c>
      <c r="I259">
        <v>50</v>
      </c>
      <c r="J259">
        <v>1</v>
      </c>
      <c r="K259" t="s">
        <v>892</v>
      </c>
    </row>
    <row r="260" spans="1:11" x14ac:dyDescent="0.35">
      <c r="A260" t="str">
        <f t="shared" si="3"/>
        <v>Харковенко ТихонМ12</v>
      </c>
      <c r="B260" s="3">
        <v>51</v>
      </c>
      <c r="C260" t="s">
        <v>593</v>
      </c>
      <c r="D260" t="s">
        <v>12</v>
      </c>
      <c r="E260">
        <v>18</v>
      </c>
      <c r="F260" t="s">
        <v>40</v>
      </c>
      <c r="G260">
        <v>2011</v>
      </c>
      <c r="H260" s="4">
        <v>4.1180555555555554E-2</v>
      </c>
      <c r="I260">
        <v>51</v>
      </c>
      <c r="J260">
        <v>1</v>
      </c>
      <c r="K260" t="s">
        <v>892</v>
      </c>
    </row>
    <row r="261" spans="1:11" x14ac:dyDescent="0.35">
      <c r="A261" t="str">
        <f t="shared" ref="A261:A324" si="4">C261&amp;K261</f>
        <v>Аксенов АлександрМ12</v>
      </c>
      <c r="B261" s="3">
        <v>52</v>
      </c>
      <c r="C261" t="s">
        <v>248</v>
      </c>
      <c r="D261" t="s">
        <v>12</v>
      </c>
      <c r="E261">
        <v>18</v>
      </c>
      <c r="F261" t="s">
        <v>96</v>
      </c>
      <c r="G261">
        <v>2012</v>
      </c>
      <c r="J261">
        <v>0</v>
      </c>
      <c r="K261" t="s">
        <v>892</v>
      </c>
    </row>
    <row r="262" spans="1:11" x14ac:dyDescent="0.35">
      <c r="A262" t="str">
        <f t="shared" si="4"/>
        <v>Грязов МиронМ12</v>
      </c>
      <c r="B262" s="3">
        <v>53</v>
      </c>
      <c r="C262" t="s">
        <v>275</v>
      </c>
      <c r="D262" t="s">
        <v>12</v>
      </c>
      <c r="E262">
        <v>18</v>
      </c>
      <c r="F262" t="s">
        <v>45</v>
      </c>
      <c r="G262">
        <v>2011</v>
      </c>
      <c r="J262">
        <v>0</v>
      </c>
      <c r="K262" t="s">
        <v>892</v>
      </c>
    </row>
    <row r="263" spans="1:11" x14ac:dyDescent="0.35">
      <c r="A263" t="str">
        <f t="shared" si="4"/>
        <v>Неделин ТимофейМ12</v>
      </c>
      <c r="B263" s="3">
        <v>54</v>
      </c>
      <c r="C263" t="s">
        <v>594</v>
      </c>
      <c r="D263" t="s">
        <v>12</v>
      </c>
      <c r="E263">
        <v>18</v>
      </c>
      <c r="F263" t="s">
        <v>529</v>
      </c>
      <c r="G263">
        <v>2012</v>
      </c>
      <c r="J263">
        <v>0</v>
      </c>
      <c r="K263" t="s">
        <v>892</v>
      </c>
    </row>
    <row r="264" spans="1:11" x14ac:dyDescent="0.35">
      <c r="A264" t="str">
        <f t="shared" si="4"/>
        <v>Гуляев МаксимМ12</v>
      </c>
      <c r="B264" s="3">
        <v>55</v>
      </c>
      <c r="C264" t="s">
        <v>595</v>
      </c>
      <c r="D264" t="s">
        <v>12</v>
      </c>
      <c r="E264">
        <v>18</v>
      </c>
      <c r="F264" t="s">
        <v>528</v>
      </c>
      <c r="G264">
        <v>2011</v>
      </c>
      <c r="J264">
        <v>0</v>
      </c>
      <c r="K264" t="s">
        <v>892</v>
      </c>
    </row>
    <row r="265" spans="1:11" x14ac:dyDescent="0.35">
      <c r="A265" t="str">
        <f t="shared" si="4"/>
        <v>Корсюк ИванМ12</v>
      </c>
      <c r="B265" s="3">
        <v>56</v>
      </c>
      <c r="C265" t="s">
        <v>596</v>
      </c>
      <c r="D265" t="s">
        <v>12</v>
      </c>
      <c r="E265">
        <v>18</v>
      </c>
      <c r="F265" t="s">
        <v>53</v>
      </c>
      <c r="G265">
        <v>2012</v>
      </c>
      <c r="J265">
        <v>0</v>
      </c>
      <c r="K265" t="s">
        <v>892</v>
      </c>
    </row>
    <row r="266" spans="1:11" x14ac:dyDescent="0.35">
      <c r="A266" t="str">
        <f t="shared" si="4"/>
        <v>Никулин ИванМ12</v>
      </c>
      <c r="B266" s="3">
        <v>57</v>
      </c>
      <c r="C266" t="s">
        <v>597</v>
      </c>
      <c r="D266" t="s">
        <v>12</v>
      </c>
      <c r="E266">
        <v>18</v>
      </c>
      <c r="F266" t="s">
        <v>17</v>
      </c>
      <c r="G266">
        <v>2011</v>
      </c>
      <c r="J266">
        <v>0</v>
      </c>
      <c r="K266" t="s">
        <v>892</v>
      </c>
    </row>
    <row r="267" spans="1:11" x14ac:dyDescent="0.35">
      <c r="A267" t="str">
        <f t="shared" si="4"/>
        <v>Закиров МатвейМ12</v>
      </c>
      <c r="B267" s="3">
        <v>58</v>
      </c>
      <c r="C267" t="s">
        <v>282</v>
      </c>
      <c r="D267" t="s">
        <v>12</v>
      </c>
      <c r="E267">
        <v>18</v>
      </c>
      <c r="F267" t="s">
        <v>529</v>
      </c>
      <c r="G267">
        <v>2012</v>
      </c>
      <c r="J267">
        <v>0</v>
      </c>
      <c r="K267" t="s">
        <v>892</v>
      </c>
    </row>
    <row r="268" spans="1:11" x14ac:dyDescent="0.35">
      <c r="A268" t="str">
        <f t="shared" si="4"/>
        <v/>
      </c>
    </row>
    <row r="269" spans="1:11" ht="15.5" x14ac:dyDescent="0.35">
      <c r="A269" t="str">
        <f t="shared" si="4"/>
        <v>12 КП, 2,2 км</v>
      </c>
      <c r="B269" s="1" t="s">
        <v>307</v>
      </c>
      <c r="C269" t="s">
        <v>598</v>
      </c>
    </row>
    <row r="270" spans="1:11" x14ac:dyDescent="0.35">
      <c r="A270" t="str">
        <f t="shared" si="4"/>
        <v/>
      </c>
    </row>
    <row r="271" spans="1:11" x14ac:dyDescent="0.35">
      <c r="A271" t="str">
        <f t="shared" si="4"/>
        <v>Фамилия, имя</v>
      </c>
      <c r="B271" s="2" t="s">
        <v>2</v>
      </c>
      <c r="C271" t="s">
        <v>3</v>
      </c>
      <c r="D271" t="s">
        <v>4</v>
      </c>
      <c r="E271" t="s">
        <v>5</v>
      </c>
      <c r="F271" t="s">
        <v>6</v>
      </c>
      <c r="G271" t="s">
        <v>7</v>
      </c>
      <c r="H271" t="s">
        <v>8</v>
      </c>
      <c r="I271" t="s">
        <v>9</v>
      </c>
      <c r="J271" t="s">
        <v>10</v>
      </c>
    </row>
    <row r="272" spans="1:11" x14ac:dyDescent="0.35">
      <c r="A272" t="str">
        <f t="shared" si="4"/>
        <v>Коноплев ЛеонидМ14</v>
      </c>
      <c r="B272" s="3">
        <v>1</v>
      </c>
      <c r="C272" t="s">
        <v>599</v>
      </c>
      <c r="D272" t="s">
        <v>12</v>
      </c>
      <c r="E272">
        <v>18</v>
      </c>
      <c r="F272" t="s">
        <v>528</v>
      </c>
      <c r="G272">
        <v>2009</v>
      </c>
      <c r="H272" s="4">
        <v>8.0671296296296307E-3</v>
      </c>
      <c r="I272">
        <v>1</v>
      </c>
      <c r="J272">
        <v>200</v>
      </c>
      <c r="K272" t="s">
        <v>893</v>
      </c>
    </row>
    <row r="273" spans="1:11" x14ac:dyDescent="0.35">
      <c r="A273" t="str">
        <f t="shared" si="4"/>
        <v>Хованский ВладимирМ14</v>
      </c>
      <c r="B273" s="3">
        <v>2</v>
      </c>
      <c r="C273" t="s">
        <v>311</v>
      </c>
      <c r="D273" t="s">
        <v>12</v>
      </c>
      <c r="E273">
        <v>18</v>
      </c>
      <c r="F273" t="s">
        <v>34</v>
      </c>
      <c r="G273">
        <v>2009</v>
      </c>
      <c r="H273" s="4">
        <v>8.1712962962962963E-3</v>
      </c>
      <c r="I273">
        <v>2</v>
      </c>
      <c r="J273">
        <v>198.8</v>
      </c>
      <c r="K273" t="s">
        <v>893</v>
      </c>
    </row>
    <row r="274" spans="1:11" x14ac:dyDescent="0.35">
      <c r="A274" t="str">
        <f t="shared" si="4"/>
        <v>Демиденков ДаниилМ14</v>
      </c>
      <c r="B274" s="3">
        <v>3</v>
      </c>
      <c r="C274" t="s">
        <v>327</v>
      </c>
      <c r="D274" t="s">
        <v>12</v>
      </c>
      <c r="E274">
        <v>18</v>
      </c>
      <c r="F274" t="s">
        <v>53</v>
      </c>
      <c r="G274">
        <v>2009</v>
      </c>
      <c r="H274" s="4">
        <v>8.6342592592592599E-3</v>
      </c>
      <c r="I274">
        <v>3</v>
      </c>
      <c r="J274">
        <v>193</v>
      </c>
      <c r="K274" t="s">
        <v>893</v>
      </c>
    </row>
    <row r="275" spans="1:11" x14ac:dyDescent="0.35">
      <c r="A275" t="str">
        <f t="shared" si="4"/>
        <v>Леонтьев НикитаМ14</v>
      </c>
      <c r="B275" s="3">
        <v>4</v>
      </c>
      <c r="C275" t="s">
        <v>310</v>
      </c>
      <c r="D275" t="s">
        <v>12</v>
      </c>
      <c r="E275">
        <v>18</v>
      </c>
      <c r="F275" t="s">
        <v>53</v>
      </c>
      <c r="G275">
        <v>2010</v>
      </c>
      <c r="H275" s="4">
        <v>8.7847222222222233E-3</v>
      </c>
      <c r="I275">
        <v>4</v>
      </c>
      <c r="J275">
        <v>191.2</v>
      </c>
      <c r="K275" t="s">
        <v>893</v>
      </c>
    </row>
    <row r="276" spans="1:11" x14ac:dyDescent="0.35">
      <c r="A276" t="str">
        <f t="shared" si="4"/>
        <v>Оськин РоманМ14</v>
      </c>
      <c r="B276" s="3">
        <v>5</v>
      </c>
      <c r="C276" t="s">
        <v>600</v>
      </c>
      <c r="D276" t="s">
        <v>12</v>
      </c>
      <c r="E276">
        <v>18</v>
      </c>
      <c r="F276" t="s">
        <v>528</v>
      </c>
      <c r="G276">
        <v>2009</v>
      </c>
      <c r="H276" s="4">
        <v>8.8541666666666664E-3</v>
      </c>
      <c r="I276">
        <v>5</v>
      </c>
      <c r="J276">
        <v>190.3</v>
      </c>
      <c r="K276" t="s">
        <v>893</v>
      </c>
    </row>
    <row r="277" spans="1:11" x14ac:dyDescent="0.35">
      <c r="A277" t="str">
        <f t="shared" si="4"/>
        <v>Остренко МатвейМ14</v>
      </c>
      <c r="B277" s="3">
        <v>6</v>
      </c>
      <c r="C277" t="s">
        <v>312</v>
      </c>
      <c r="D277" t="s">
        <v>12</v>
      </c>
      <c r="E277">
        <v>18</v>
      </c>
      <c r="F277" t="s">
        <v>64</v>
      </c>
      <c r="G277">
        <v>2010</v>
      </c>
      <c r="H277" s="4">
        <v>9.0624999999999994E-3</v>
      </c>
      <c r="I277">
        <v>6</v>
      </c>
      <c r="J277">
        <v>187.7</v>
      </c>
      <c r="K277" t="s">
        <v>893</v>
      </c>
    </row>
    <row r="278" spans="1:11" x14ac:dyDescent="0.35">
      <c r="A278" t="str">
        <f t="shared" si="4"/>
        <v>Дьяченко МатвейМ14</v>
      </c>
      <c r="B278" s="3">
        <v>7</v>
      </c>
      <c r="C278" t="s">
        <v>322</v>
      </c>
      <c r="D278" t="s">
        <v>12</v>
      </c>
      <c r="E278">
        <v>18</v>
      </c>
      <c r="F278" t="s">
        <v>45</v>
      </c>
      <c r="G278">
        <v>2009</v>
      </c>
      <c r="H278" s="4">
        <v>9.4212962962962957E-3</v>
      </c>
      <c r="I278">
        <v>7</v>
      </c>
      <c r="J278">
        <v>183.3</v>
      </c>
      <c r="K278" t="s">
        <v>893</v>
      </c>
    </row>
    <row r="279" spans="1:11" x14ac:dyDescent="0.35">
      <c r="A279" t="str">
        <f t="shared" si="4"/>
        <v>Володин ДмитрийМ14</v>
      </c>
      <c r="B279" s="3">
        <v>8</v>
      </c>
      <c r="C279" t="s">
        <v>601</v>
      </c>
      <c r="D279" t="s">
        <v>12</v>
      </c>
      <c r="E279">
        <v>18</v>
      </c>
      <c r="F279" t="s">
        <v>96</v>
      </c>
      <c r="G279">
        <v>2009</v>
      </c>
      <c r="H279" s="4">
        <v>9.479166666666667E-3</v>
      </c>
      <c r="I279">
        <v>8</v>
      </c>
      <c r="J279">
        <v>182.5</v>
      </c>
      <c r="K279" t="s">
        <v>893</v>
      </c>
    </row>
    <row r="280" spans="1:11" x14ac:dyDescent="0.35">
      <c r="A280" t="str">
        <f t="shared" si="4"/>
        <v>Белов АртёмМ14</v>
      </c>
      <c r="B280" s="3">
        <v>9</v>
      </c>
      <c r="C280" t="s">
        <v>316</v>
      </c>
      <c r="D280" t="s">
        <v>12</v>
      </c>
      <c r="E280">
        <v>18</v>
      </c>
      <c r="F280" t="s">
        <v>528</v>
      </c>
      <c r="G280">
        <v>2009</v>
      </c>
      <c r="H280" s="4">
        <v>9.5949074074074079E-3</v>
      </c>
      <c r="I280">
        <v>9</v>
      </c>
      <c r="J280">
        <v>181.1</v>
      </c>
      <c r="K280" t="s">
        <v>893</v>
      </c>
    </row>
    <row r="281" spans="1:11" x14ac:dyDescent="0.35">
      <c r="A281" t="str">
        <f t="shared" si="4"/>
        <v>Мелихов МаксимМ14</v>
      </c>
      <c r="B281" s="3">
        <v>10</v>
      </c>
      <c r="C281" t="s">
        <v>370</v>
      </c>
      <c r="D281" t="s">
        <v>12</v>
      </c>
      <c r="E281">
        <v>18</v>
      </c>
      <c r="F281" t="s">
        <v>22</v>
      </c>
      <c r="G281">
        <v>2010</v>
      </c>
      <c r="H281" s="4">
        <v>9.9421296296296289E-3</v>
      </c>
      <c r="I281">
        <v>10</v>
      </c>
      <c r="J281">
        <v>176.8</v>
      </c>
      <c r="K281" t="s">
        <v>893</v>
      </c>
    </row>
    <row r="282" spans="1:11" x14ac:dyDescent="0.35">
      <c r="A282" t="str">
        <f t="shared" si="4"/>
        <v>Елисеев ПавелМ14</v>
      </c>
      <c r="B282" s="3">
        <v>11</v>
      </c>
      <c r="C282" t="s">
        <v>314</v>
      </c>
      <c r="D282" t="s">
        <v>12</v>
      </c>
      <c r="E282">
        <v>18</v>
      </c>
      <c r="F282" t="s">
        <v>22</v>
      </c>
      <c r="G282">
        <v>2009</v>
      </c>
      <c r="H282" s="4">
        <v>9.9768518518518531E-3</v>
      </c>
      <c r="I282">
        <v>11</v>
      </c>
      <c r="J282">
        <v>176.4</v>
      </c>
      <c r="K282" t="s">
        <v>893</v>
      </c>
    </row>
    <row r="283" spans="1:11" x14ac:dyDescent="0.35">
      <c r="A283" t="str">
        <f t="shared" si="4"/>
        <v>Панков НикитаМ14</v>
      </c>
      <c r="B283" s="3">
        <v>12</v>
      </c>
      <c r="C283" t="s">
        <v>359</v>
      </c>
      <c r="D283" t="s">
        <v>12</v>
      </c>
      <c r="E283">
        <v>18</v>
      </c>
      <c r="F283" t="s">
        <v>40</v>
      </c>
      <c r="G283">
        <v>2010</v>
      </c>
      <c r="H283" s="4">
        <v>1.0127314814814815E-2</v>
      </c>
      <c r="I283">
        <v>12</v>
      </c>
      <c r="J283">
        <v>174.5</v>
      </c>
      <c r="K283" t="s">
        <v>893</v>
      </c>
    </row>
    <row r="284" spans="1:11" x14ac:dyDescent="0.35">
      <c r="A284" t="str">
        <f t="shared" si="4"/>
        <v>Демиденков АлександрМ14</v>
      </c>
      <c r="B284" s="3">
        <v>13</v>
      </c>
      <c r="C284" t="s">
        <v>333</v>
      </c>
      <c r="D284" t="s">
        <v>12</v>
      </c>
      <c r="E284">
        <v>18</v>
      </c>
      <c r="F284" t="s">
        <v>53</v>
      </c>
      <c r="G284">
        <v>2010</v>
      </c>
      <c r="H284" s="4">
        <v>1.0127314814814815E-2</v>
      </c>
      <c r="I284">
        <f xml:space="preserve"> 12</f>
        <v>12</v>
      </c>
      <c r="J284">
        <v>174.5</v>
      </c>
      <c r="K284" t="s">
        <v>893</v>
      </c>
    </row>
    <row r="285" spans="1:11" x14ac:dyDescent="0.35">
      <c r="A285" t="str">
        <f t="shared" si="4"/>
        <v>Нагорный МаксимМ14</v>
      </c>
      <c r="B285" s="3">
        <v>14</v>
      </c>
      <c r="C285" t="s">
        <v>379</v>
      </c>
      <c r="D285" t="s">
        <v>12</v>
      </c>
      <c r="E285">
        <v>18</v>
      </c>
      <c r="F285" t="s">
        <v>27</v>
      </c>
      <c r="G285">
        <v>2009</v>
      </c>
      <c r="H285" s="4">
        <v>1.0173611111111111E-2</v>
      </c>
      <c r="I285">
        <v>14</v>
      </c>
      <c r="J285">
        <v>173.9</v>
      </c>
      <c r="K285" t="s">
        <v>893</v>
      </c>
    </row>
    <row r="286" spans="1:11" x14ac:dyDescent="0.35">
      <c r="A286" t="str">
        <f t="shared" si="4"/>
        <v>Жарких МаксимМ14</v>
      </c>
      <c r="B286" s="3">
        <v>15</v>
      </c>
      <c r="C286" t="s">
        <v>330</v>
      </c>
      <c r="D286" t="s">
        <v>12</v>
      </c>
      <c r="E286">
        <v>18</v>
      </c>
      <c r="F286" t="s">
        <v>528</v>
      </c>
      <c r="G286">
        <v>2009</v>
      </c>
      <c r="H286" s="4">
        <v>1.0381944444444444E-2</v>
      </c>
      <c r="I286">
        <v>15</v>
      </c>
      <c r="J286">
        <v>171.4</v>
      </c>
      <c r="K286" t="s">
        <v>893</v>
      </c>
    </row>
    <row r="287" spans="1:11" x14ac:dyDescent="0.35">
      <c r="A287" t="str">
        <f t="shared" si="4"/>
        <v>Ласкин ПавелМ14</v>
      </c>
      <c r="B287" s="3">
        <v>16</v>
      </c>
      <c r="C287" t="s">
        <v>352</v>
      </c>
      <c r="D287" t="s">
        <v>12</v>
      </c>
      <c r="E287">
        <v>18</v>
      </c>
      <c r="F287" t="s">
        <v>20</v>
      </c>
      <c r="G287">
        <v>2009</v>
      </c>
      <c r="H287" s="4">
        <v>1.0486111111111111E-2</v>
      </c>
      <c r="I287">
        <v>16</v>
      </c>
      <c r="J287">
        <v>170.1</v>
      </c>
      <c r="K287" t="s">
        <v>893</v>
      </c>
    </row>
    <row r="288" spans="1:11" x14ac:dyDescent="0.35">
      <c r="A288" t="str">
        <f t="shared" si="4"/>
        <v>Субботин ИгорьМ14</v>
      </c>
      <c r="B288" s="3">
        <v>17</v>
      </c>
      <c r="C288" t="s">
        <v>361</v>
      </c>
      <c r="D288" t="s">
        <v>12</v>
      </c>
      <c r="E288">
        <v>18</v>
      </c>
      <c r="F288" t="s">
        <v>40</v>
      </c>
      <c r="G288">
        <v>2009</v>
      </c>
      <c r="H288" s="4">
        <v>1.0532407407407407E-2</v>
      </c>
      <c r="I288">
        <v>17</v>
      </c>
      <c r="J288">
        <v>169.5</v>
      </c>
      <c r="K288" t="s">
        <v>893</v>
      </c>
    </row>
    <row r="289" spans="1:11" x14ac:dyDescent="0.35">
      <c r="A289" t="str">
        <f t="shared" si="4"/>
        <v>Куликов ЕгорМ14</v>
      </c>
      <c r="B289" s="3">
        <v>18</v>
      </c>
      <c r="C289" t="s">
        <v>325</v>
      </c>
      <c r="D289" t="s">
        <v>12</v>
      </c>
      <c r="E289">
        <v>18</v>
      </c>
      <c r="F289" t="s">
        <v>529</v>
      </c>
      <c r="G289">
        <v>2009</v>
      </c>
      <c r="H289" s="4">
        <v>1.0567129629629629E-2</v>
      </c>
      <c r="I289">
        <v>18</v>
      </c>
      <c r="J289">
        <v>169.1</v>
      </c>
      <c r="K289" t="s">
        <v>893</v>
      </c>
    </row>
    <row r="290" spans="1:11" x14ac:dyDescent="0.35">
      <c r="A290" t="str">
        <f t="shared" si="4"/>
        <v>Попов АндрейМ14</v>
      </c>
      <c r="B290" s="3">
        <v>19</v>
      </c>
      <c r="C290" t="s">
        <v>318</v>
      </c>
      <c r="D290" t="s">
        <v>12</v>
      </c>
      <c r="E290">
        <v>18</v>
      </c>
      <c r="F290" t="s">
        <v>27</v>
      </c>
      <c r="G290">
        <v>2010</v>
      </c>
      <c r="H290" s="4">
        <v>1.068287037037037E-2</v>
      </c>
      <c r="I290">
        <v>19</v>
      </c>
      <c r="J290">
        <v>167.6</v>
      </c>
      <c r="K290" t="s">
        <v>893</v>
      </c>
    </row>
    <row r="291" spans="1:11" x14ac:dyDescent="0.35">
      <c r="A291" t="str">
        <f t="shared" si="4"/>
        <v>Зенищев МакарМ14</v>
      </c>
      <c r="B291" s="3">
        <v>20</v>
      </c>
      <c r="C291" t="s">
        <v>602</v>
      </c>
      <c r="D291" t="s">
        <v>12</v>
      </c>
      <c r="E291">
        <v>18</v>
      </c>
      <c r="F291" t="s">
        <v>529</v>
      </c>
      <c r="G291">
        <v>2010</v>
      </c>
      <c r="H291" s="4">
        <v>1.0694444444444444E-2</v>
      </c>
      <c r="I291">
        <v>20</v>
      </c>
      <c r="J291">
        <v>167.5</v>
      </c>
      <c r="K291" t="s">
        <v>893</v>
      </c>
    </row>
    <row r="292" spans="1:11" x14ac:dyDescent="0.35">
      <c r="A292" t="str">
        <f t="shared" si="4"/>
        <v>Бакалов ДмитрийМ14</v>
      </c>
      <c r="B292" s="3">
        <v>21</v>
      </c>
      <c r="C292" t="s">
        <v>603</v>
      </c>
      <c r="D292" t="s">
        <v>12</v>
      </c>
      <c r="E292">
        <v>18</v>
      </c>
      <c r="F292" t="s">
        <v>22</v>
      </c>
      <c r="G292">
        <v>2009</v>
      </c>
      <c r="H292" s="4">
        <v>1.087962962962963E-2</v>
      </c>
      <c r="I292">
        <v>21</v>
      </c>
      <c r="J292">
        <v>165.2</v>
      </c>
      <c r="K292" t="s">
        <v>893</v>
      </c>
    </row>
    <row r="293" spans="1:11" x14ac:dyDescent="0.35">
      <c r="A293" t="str">
        <f t="shared" si="4"/>
        <v>Буравлёв ЯрославМ14</v>
      </c>
      <c r="B293" s="3">
        <v>22</v>
      </c>
      <c r="C293" t="s">
        <v>331</v>
      </c>
      <c r="D293" t="s">
        <v>12</v>
      </c>
      <c r="E293">
        <v>18</v>
      </c>
      <c r="F293" t="s">
        <v>96</v>
      </c>
      <c r="G293">
        <v>2009</v>
      </c>
      <c r="H293" s="4">
        <v>1.0891203703703703E-2</v>
      </c>
      <c r="I293">
        <v>22</v>
      </c>
      <c r="J293">
        <v>165</v>
      </c>
      <c r="K293" t="s">
        <v>893</v>
      </c>
    </row>
    <row r="294" spans="1:11" x14ac:dyDescent="0.35">
      <c r="A294" t="str">
        <f t="shared" si="4"/>
        <v>Попов МакарМ14</v>
      </c>
      <c r="B294" s="3">
        <v>23</v>
      </c>
      <c r="C294" t="s">
        <v>336</v>
      </c>
      <c r="D294" t="s">
        <v>12</v>
      </c>
      <c r="E294">
        <v>18</v>
      </c>
      <c r="F294" t="s">
        <v>85</v>
      </c>
      <c r="G294">
        <v>2010</v>
      </c>
      <c r="H294" s="4">
        <v>1.1087962962962964E-2</v>
      </c>
      <c r="I294">
        <v>23</v>
      </c>
      <c r="J294">
        <v>162.6</v>
      </c>
      <c r="K294" t="s">
        <v>893</v>
      </c>
    </row>
    <row r="295" spans="1:11" x14ac:dyDescent="0.35">
      <c r="A295" t="str">
        <f t="shared" si="4"/>
        <v>Недосекин ВладимирМ14</v>
      </c>
      <c r="B295" s="3">
        <v>24</v>
      </c>
      <c r="C295" t="s">
        <v>346</v>
      </c>
      <c r="D295" t="s">
        <v>12</v>
      </c>
      <c r="E295">
        <v>18</v>
      </c>
      <c r="F295" t="s">
        <v>96</v>
      </c>
      <c r="G295">
        <v>2010</v>
      </c>
      <c r="H295" s="4">
        <v>1.1342592592592592E-2</v>
      </c>
      <c r="I295">
        <v>24</v>
      </c>
      <c r="J295">
        <v>159.4</v>
      </c>
      <c r="K295" t="s">
        <v>893</v>
      </c>
    </row>
    <row r="296" spans="1:11" x14ac:dyDescent="0.35">
      <c r="A296" t="str">
        <f t="shared" si="4"/>
        <v>Белошицкий ДанилМ14</v>
      </c>
      <c r="B296" s="3">
        <v>25</v>
      </c>
      <c r="C296" t="s">
        <v>604</v>
      </c>
      <c r="D296" t="s">
        <v>12</v>
      </c>
      <c r="E296">
        <v>18</v>
      </c>
      <c r="F296" t="s">
        <v>529</v>
      </c>
      <c r="G296">
        <v>2009</v>
      </c>
      <c r="H296" s="4">
        <v>1.1423611111111112E-2</v>
      </c>
      <c r="I296">
        <v>25</v>
      </c>
      <c r="J296">
        <v>158.4</v>
      </c>
      <c r="K296" t="s">
        <v>893</v>
      </c>
    </row>
    <row r="297" spans="1:11" x14ac:dyDescent="0.35">
      <c r="A297" t="str">
        <f t="shared" si="4"/>
        <v>Митин АлександрМ14</v>
      </c>
      <c r="B297" s="3">
        <v>26</v>
      </c>
      <c r="C297" t="s">
        <v>363</v>
      </c>
      <c r="D297" t="s">
        <v>12</v>
      </c>
      <c r="E297">
        <v>18</v>
      </c>
      <c r="F297" t="s">
        <v>22</v>
      </c>
      <c r="G297">
        <v>2010</v>
      </c>
      <c r="H297" s="4">
        <v>1.1469907407407408E-2</v>
      </c>
      <c r="I297">
        <v>26</v>
      </c>
      <c r="J297">
        <v>157.9</v>
      </c>
      <c r="K297" t="s">
        <v>893</v>
      </c>
    </row>
    <row r="298" spans="1:11" x14ac:dyDescent="0.35">
      <c r="A298" t="str">
        <f t="shared" si="4"/>
        <v>Чернышев ВячеславМ14</v>
      </c>
      <c r="B298" s="3">
        <v>27</v>
      </c>
      <c r="C298" t="s">
        <v>337</v>
      </c>
      <c r="D298" t="s">
        <v>12</v>
      </c>
      <c r="E298">
        <v>18</v>
      </c>
      <c r="F298" t="s">
        <v>85</v>
      </c>
      <c r="G298">
        <v>2009</v>
      </c>
      <c r="H298" s="4">
        <v>1.1678240740740741E-2</v>
      </c>
      <c r="I298">
        <v>27</v>
      </c>
      <c r="J298">
        <v>155.30000000000001</v>
      </c>
      <c r="K298" t="s">
        <v>893</v>
      </c>
    </row>
    <row r="299" spans="1:11" x14ac:dyDescent="0.35">
      <c r="A299" t="str">
        <f t="shared" si="4"/>
        <v>Алексеев СтепанМ14</v>
      </c>
      <c r="B299" s="3">
        <v>28</v>
      </c>
      <c r="C299" t="s">
        <v>369</v>
      </c>
      <c r="D299" t="s">
        <v>12</v>
      </c>
      <c r="E299">
        <v>18</v>
      </c>
      <c r="F299" t="s">
        <v>34</v>
      </c>
      <c r="G299">
        <v>2010</v>
      </c>
      <c r="H299" s="4">
        <v>1.1817129629629629E-2</v>
      </c>
      <c r="I299">
        <v>28</v>
      </c>
      <c r="J299">
        <v>153.6</v>
      </c>
      <c r="K299" t="s">
        <v>893</v>
      </c>
    </row>
    <row r="300" spans="1:11" x14ac:dyDescent="0.35">
      <c r="A300" t="str">
        <f t="shared" si="4"/>
        <v>Кальченко ДанилаМ14</v>
      </c>
      <c r="B300" s="3">
        <v>29</v>
      </c>
      <c r="C300" t="s">
        <v>347</v>
      </c>
      <c r="D300" t="s">
        <v>12</v>
      </c>
      <c r="E300">
        <v>18</v>
      </c>
      <c r="F300" t="s">
        <v>51</v>
      </c>
      <c r="G300">
        <v>2010</v>
      </c>
      <c r="H300" s="4">
        <v>1.2187500000000002E-2</v>
      </c>
      <c r="I300">
        <v>29</v>
      </c>
      <c r="J300">
        <v>149</v>
      </c>
      <c r="K300" t="s">
        <v>893</v>
      </c>
    </row>
    <row r="301" spans="1:11" x14ac:dyDescent="0.35">
      <c r="A301" t="str">
        <f t="shared" si="4"/>
        <v>Скляренко АрсенийМ14</v>
      </c>
      <c r="B301" s="3">
        <v>30</v>
      </c>
      <c r="C301" t="s">
        <v>372</v>
      </c>
      <c r="D301" t="s">
        <v>12</v>
      </c>
      <c r="E301">
        <v>18</v>
      </c>
      <c r="F301" t="s">
        <v>96</v>
      </c>
      <c r="G301">
        <v>2009</v>
      </c>
      <c r="H301" s="4">
        <v>1.2199074074074072E-2</v>
      </c>
      <c r="I301">
        <v>30</v>
      </c>
      <c r="J301">
        <v>148.80000000000001</v>
      </c>
      <c r="K301" t="s">
        <v>893</v>
      </c>
    </row>
    <row r="302" spans="1:11" x14ac:dyDescent="0.35">
      <c r="A302" t="str">
        <f t="shared" si="4"/>
        <v>Донец АндрейМ14</v>
      </c>
      <c r="B302" s="3">
        <v>31</v>
      </c>
      <c r="C302" t="s">
        <v>371</v>
      </c>
      <c r="D302" t="s">
        <v>12</v>
      </c>
      <c r="E302">
        <v>18</v>
      </c>
      <c r="F302" t="s">
        <v>17</v>
      </c>
      <c r="G302">
        <v>2009</v>
      </c>
      <c r="H302" s="4">
        <v>1.2326388888888888E-2</v>
      </c>
      <c r="I302">
        <v>31</v>
      </c>
      <c r="J302">
        <v>147.30000000000001</v>
      </c>
      <c r="K302" t="s">
        <v>893</v>
      </c>
    </row>
    <row r="303" spans="1:11" x14ac:dyDescent="0.35">
      <c r="A303" t="str">
        <f t="shared" si="4"/>
        <v>Зеленский АндрейМ14</v>
      </c>
      <c r="B303" s="3">
        <v>32</v>
      </c>
      <c r="C303" t="s">
        <v>349</v>
      </c>
      <c r="D303" t="s">
        <v>12</v>
      </c>
      <c r="E303">
        <v>18</v>
      </c>
      <c r="F303" t="s">
        <v>64</v>
      </c>
      <c r="G303">
        <v>2010</v>
      </c>
      <c r="H303" s="4">
        <v>1.2361111111111113E-2</v>
      </c>
      <c r="I303">
        <v>32</v>
      </c>
      <c r="J303">
        <v>146.80000000000001</v>
      </c>
      <c r="K303" t="s">
        <v>893</v>
      </c>
    </row>
    <row r="304" spans="1:11" x14ac:dyDescent="0.35">
      <c r="A304" t="str">
        <f t="shared" si="4"/>
        <v>Котляров ВладиславМ14</v>
      </c>
      <c r="B304" s="3">
        <v>33</v>
      </c>
      <c r="C304" t="s">
        <v>323</v>
      </c>
      <c r="D304" t="s">
        <v>12</v>
      </c>
      <c r="E304">
        <v>18</v>
      </c>
      <c r="F304" t="s">
        <v>40</v>
      </c>
      <c r="G304">
        <v>2010</v>
      </c>
      <c r="H304" s="4">
        <v>1.2453703703703703E-2</v>
      </c>
      <c r="I304">
        <v>33</v>
      </c>
      <c r="J304">
        <v>145.69999999999999</v>
      </c>
      <c r="K304" t="s">
        <v>893</v>
      </c>
    </row>
    <row r="305" spans="1:11" x14ac:dyDescent="0.35">
      <c r="A305" t="str">
        <f t="shared" si="4"/>
        <v>Зарубин СергейМ14</v>
      </c>
      <c r="B305" s="3">
        <v>34</v>
      </c>
      <c r="C305" t="s">
        <v>605</v>
      </c>
      <c r="D305" t="s">
        <v>12</v>
      </c>
      <c r="E305">
        <v>18</v>
      </c>
      <c r="F305" t="s">
        <v>85</v>
      </c>
      <c r="G305">
        <v>2009</v>
      </c>
      <c r="H305" s="4">
        <v>1.2974537037037036E-2</v>
      </c>
      <c r="I305">
        <v>34</v>
      </c>
      <c r="J305">
        <v>139.19999999999999</v>
      </c>
      <c r="K305" t="s">
        <v>893</v>
      </c>
    </row>
    <row r="306" spans="1:11" x14ac:dyDescent="0.35">
      <c r="A306" t="str">
        <f t="shared" si="4"/>
        <v>Долуденко АртёмМ14</v>
      </c>
      <c r="B306" s="3">
        <v>35</v>
      </c>
      <c r="C306" t="s">
        <v>380</v>
      </c>
      <c r="D306" t="s">
        <v>12</v>
      </c>
      <c r="E306">
        <v>18</v>
      </c>
      <c r="F306" t="s">
        <v>528</v>
      </c>
      <c r="G306">
        <v>2009</v>
      </c>
      <c r="H306" s="4">
        <v>1.298611111111111E-2</v>
      </c>
      <c r="I306">
        <v>35</v>
      </c>
      <c r="J306">
        <v>139.1</v>
      </c>
      <c r="K306" t="s">
        <v>893</v>
      </c>
    </row>
    <row r="307" spans="1:11" x14ac:dyDescent="0.35">
      <c r="A307" t="str">
        <f t="shared" si="4"/>
        <v>Тютин ВиталийМ14</v>
      </c>
      <c r="B307" s="3">
        <v>36</v>
      </c>
      <c r="C307" t="s">
        <v>360</v>
      </c>
      <c r="D307" t="s">
        <v>12</v>
      </c>
      <c r="E307">
        <v>18</v>
      </c>
      <c r="F307" t="s">
        <v>22</v>
      </c>
      <c r="G307">
        <v>2010</v>
      </c>
      <c r="H307" s="4">
        <v>1.2997685185185183E-2</v>
      </c>
      <c r="I307">
        <v>36</v>
      </c>
      <c r="J307">
        <v>138.9</v>
      </c>
      <c r="K307" t="s">
        <v>893</v>
      </c>
    </row>
    <row r="308" spans="1:11" x14ac:dyDescent="0.35">
      <c r="A308" t="str">
        <f t="shared" si="4"/>
        <v>Орлов ИльяМ14</v>
      </c>
      <c r="B308" s="3">
        <v>37</v>
      </c>
      <c r="C308" t="s">
        <v>329</v>
      </c>
      <c r="D308" t="s">
        <v>12</v>
      </c>
      <c r="E308">
        <v>18</v>
      </c>
      <c r="F308" t="s">
        <v>34</v>
      </c>
      <c r="G308">
        <v>2010</v>
      </c>
      <c r="H308" s="4">
        <v>1.3043981481481483E-2</v>
      </c>
      <c r="I308">
        <v>37</v>
      </c>
      <c r="J308">
        <v>138.4</v>
      </c>
      <c r="K308" t="s">
        <v>893</v>
      </c>
    </row>
    <row r="309" spans="1:11" x14ac:dyDescent="0.35">
      <c r="A309" t="str">
        <f t="shared" si="4"/>
        <v>Полухин АлександрМ14</v>
      </c>
      <c r="B309" s="3">
        <v>38</v>
      </c>
      <c r="C309" t="s">
        <v>334</v>
      </c>
      <c r="D309" t="s">
        <v>12</v>
      </c>
      <c r="E309">
        <v>18</v>
      </c>
      <c r="F309" t="s">
        <v>85</v>
      </c>
      <c r="G309">
        <v>2010</v>
      </c>
      <c r="H309" s="4">
        <v>1.3217592592592593E-2</v>
      </c>
      <c r="I309">
        <v>38</v>
      </c>
      <c r="J309">
        <v>136.19999999999999</v>
      </c>
      <c r="K309" t="s">
        <v>893</v>
      </c>
    </row>
    <row r="310" spans="1:11" x14ac:dyDescent="0.35">
      <c r="A310" t="str">
        <f t="shared" si="4"/>
        <v>Титов АлександрМ14</v>
      </c>
      <c r="B310" s="3">
        <v>39</v>
      </c>
      <c r="C310" t="s">
        <v>341</v>
      </c>
      <c r="D310" t="s">
        <v>12</v>
      </c>
      <c r="E310">
        <v>18</v>
      </c>
      <c r="F310" t="s">
        <v>34</v>
      </c>
      <c r="G310">
        <v>2010</v>
      </c>
      <c r="H310" s="4">
        <v>1.3263888888888889E-2</v>
      </c>
      <c r="I310">
        <v>39</v>
      </c>
      <c r="J310">
        <v>135.6</v>
      </c>
      <c r="K310" t="s">
        <v>893</v>
      </c>
    </row>
    <row r="311" spans="1:11" x14ac:dyDescent="0.35">
      <c r="A311" t="str">
        <f t="shared" si="4"/>
        <v>Сайгаков КонстантинМ14</v>
      </c>
      <c r="B311" s="3">
        <v>40</v>
      </c>
      <c r="C311" t="s">
        <v>354</v>
      </c>
      <c r="D311" t="s">
        <v>12</v>
      </c>
      <c r="E311">
        <v>18</v>
      </c>
      <c r="F311" t="s">
        <v>529</v>
      </c>
      <c r="G311">
        <v>2010</v>
      </c>
      <c r="H311" s="4">
        <v>1.3391203703703704E-2</v>
      </c>
      <c r="I311">
        <v>40</v>
      </c>
      <c r="J311">
        <v>134.1</v>
      </c>
      <c r="K311" t="s">
        <v>893</v>
      </c>
    </row>
    <row r="312" spans="1:11" x14ac:dyDescent="0.35">
      <c r="A312" t="str">
        <f t="shared" si="4"/>
        <v>Таланов ЮрийМ14</v>
      </c>
      <c r="B312" s="3">
        <v>41</v>
      </c>
      <c r="C312" t="s">
        <v>606</v>
      </c>
      <c r="D312" t="s">
        <v>12</v>
      </c>
      <c r="E312">
        <v>18</v>
      </c>
      <c r="F312" t="s">
        <v>40</v>
      </c>
      <c r="G312">
        <v>2009</v>
      </c>
      <c r="H312" s="4">
        <v>1.3541666666666667E-2</v>
      </c>
      <c r="I312">
        <v>41</v>
      </c>
      <c r="J312">
        <v>132.19999999999999</v>
      </c>
      <c r="K312" t="s">
        <v>893</v>
      </c>
    </row>
    <row r="313" spans="1:11" x14ac:dyDescent="0.35">
      <c r="A313" t="str">
        <f t="shared" si="4"/>
        <v>Лосев АлексейМ14</v>
      </c>
      <c r="B313" s="3">
        <v>42</v>
      </c>
      <c r="C313" t="s">
        <v>607</v>
      </c>
      <c r="D313" t="s">
        <v>12</v>
      </c>
      <c r="E313">
        <v>18</v>
      </c>
      <c r="F313" t="s">
        <v>528</v>
      </c>
      <c r="G313">
        <v>2009</v>
      </c>
      <c r="H313" s="4">
        <v>1.4548611111111111E-2</v>
      </c>
      <c r="I313">
        <v>42</v>
      </c>
      <c r="J313">
        <v>119.7</v>
      </c>
      <c r="K313" t="s">
        <v>893</v>
      </c>
    </row>
    <row r="314" spans="1:11" x14ac:dyDescent="0.35">
      <c r="A314" t="str">
        <f t="shared" si="4"/>
        <v>Бушманов МихаилМ14</v>
      </c>
      <c r="B314" s="3">
        <v>43</v>
      </c>
      <c r="C314" t="s">
        <v>364</v>
      </c>
      <c r="D314" t="s">
        <v>12</v>
      </c>
      <c r="E314">
        <v>18</v>
      </c>
      <c r="F314" t="s">
        <v>528</v>
      </c>
      <c r="G314">
        <v>2010</v>
      </c>
      <c r="H314" s="4">
        <v>1.503472222222222E-2</v>
      </c>
      <c r="I314">
        <v>43</v>
      </c>
      <c r="J314">
        <v>113.7</v>
      </c>
      <c r="K314" t="s">
        <v>893</v>
      </c>
    </row>
    <row r="315" spans="1:11" x14ac:dyDescent="0.35">
      <c r="A315" t="str">
        <f t="shared" si="4"/>
        <v>Махонин МакарМ14</v>
      </c>
      <c r="B315" s="3">
        <v>44</v>
      </c>
      <c r="C315" t="s">
        <v>324</v>
      </c>
      <c r="D315" t="s">
        <v>12</v>
      </c>
      <c r="E315">
        <v>18</v>
      </c>
      <c r="F315" t="s">
        <v>40</v>
      </c>
      <c r="G315">
        <v>2010</v>
      </c>
      <c r="H315" s="4">
        <v>1.5127314814814816E-2</v>
      </c>
      <c r="I315">
        <v>44</v>
      </c>
      <c r="J315">
        <v>112.5</v>
      </c>
      <c r="K315" t="s">
        <v>893</v>
      </c>
    </row>
    <row r="316" spans="1:11" x14ac:dyDescent="0.35">
      <c r="A316" t="str">
        <f t="shared" si="4"/>
        <v>Дрозд ДмитрийМ14</v>
      </c>
      <c r="B316" s="3">
        <v>45</v>
      </c>
      <c r="C316" t="s">
        <v>608</v>
      </c>
      <c r="D316" t="s">
        <v>12</v>
      </c>
      <c r="E316">
        <v>18</v>
      </c>
      <c r="F316" t="s">
        <v>40</v>
      </c>
      <c r="G316">
        <v>2010</v>
      </c>
      <c r="H316" s="4">
        <v>1.554398148148148E-2</v>
      </c>
      <c r="I316">
        <v>45</v>
      </c>
      <c r="J316">
        <v>107.4</v>
      </c>
      <c r="K316" t="s">
        <v>893</v>
      </c>
    </row>
    <row r="317" spans="1:11" x14ac:dyDescent="0.35">
      <c r="A317" t="str">
        <f t="shared" si="4"/>
        <v>Алексеев ИванМ14</v>
      </c>
      <c r="B317" s="3">
        <v>46</v>
      </c>
      <c r="C317" t="s">
        <v>366</v>
      </c>
      <c r="D317" t="s">
        <v>12</v>
      </c>
      <c r="E317">
        <v>18</v>
      </c>
      <c r="F317" t="s">
        <v>34</v>
      </c>
      <c r="G317">
        <v>2010</v>
      </c>
      <c r="H317" s="4">
        <v>1.5983796296296295E-2</v>
      </c>
      <c r="I317">
        <v>46</v>
      </c>
      <c r="J317">
        <v>101.9</v>
      </c>
      <c r="K317" t="s">
        <v>893</v>
      </c>
    </row>
    <row r="318" spans="1:11" x14ac:dyDescent="0.35">
      <c r="A318" t="str">
        <f t="shared" si="4"/>
        <v>Симаков ГригорийМ14</v>
      </c>
      <c r="B318" s="3">
        <v>47</v>
      </c>
      <c r="C318" t="s">
        <v>609</v>
      </c>
      <c r="D318" t="s">
        <v>12</v>
      </c>
      <c r="E318">
        <v>18</v>
      </c>
      <c r="F318" t="s">
        <v>34</v>
      </c>
      <c r="G318">
        <v>2010</v>
      </c>
      <c r="H318" s="4">
        <v>1.6261574074074074E-2</v>
      </c>
      <c r="I318">
        <v>47</v>
      </c>
      <c r="J318">
        <v>98.5</v>
      </c>
      <c r="K318" t="s">
        <v>893</v>
      </c>
    </row>
    <row r="319" spans="1:11" x14ac:dyDescent="0.35">
      <c r="A319" t="str">
        <f t="shared" si="4"/>
        <v>Головин МаксимМ14</v>
      </c>
      <c r="B319" s="3">
        <v>48</v>
      </c>
      <c r="C319" t="s">
        <v>362</v>
      </c>
      <c r="D319" t="s">
        <v>12</v>
      </c>
      <c r="E319">
        <v>18</v>
      </c>
      <c r="F319" t="s">
        <v>34</v>
      </c>
      <c r="G319">
        <v>2010</v>
      </c>
      <c r="H319" s="4">
        <v>1.6331018518518519E-2</v>
      </c>
      <c r="I319">
        <v>48</v>
      </c>
      <c r="J319">
        <v>97.6</v>
      </c>
      <c r="K319" t="s">
        <v>893</v>
      </c>
    </row>
    <row r="320" spans="1:11" x14ac:dyDescent="0.35">
      <c r="A320" t="str">
        <f t="shared" si="4"/>
        <v>Герасимов ПётрМ14</v>
      </c>
      <c r="B320" s="3">
        <v>49</v>
      </c>
      <c r="C320" t="s">
        <v>610</v>
      </c>
      <c r="D320" t="s">
        <v>12</v>
      </c>
      <c r="E320">
        <v>18</v>
      </c>
      <c r="F320" t="s">
        <v>96</v>
      </c>
      <c r="G320">
        <v>2009</v>
      </c>
      <c r="H320" s="4">
        <v>1.6759259259259258E-2</v>
      </c>
      <c r="I320">
        <v>49</v>
      </c>
      <c r="J320">
        <v>92.3</v>
      </c>
      <c r="K320" t="s">
        <v>893</v>
      </c>
    </row>
    <row r="321" spans="1:11" x14ac:dyDescent="0.35">
      <c r="A321" t="str">
        <f t="shared" si="4"/>
        <v>Животягин ДмитрийМ14</v>
      </c>
      <c r="B321" s="3">
        <v>50</v>
      </c>
      <c r="C321" t="s">
        <v>611</v>
      </c>
      <c r="D321" t="s">
        <v>12</v>
      </c>
      <c r="E321">
        <v>18</v>
      </c>
      <c r="F321" t="s">
        <v>40</v>
      </c>
      <c r="G321">
        <v>2010</v>
      </c>
      <c r="H321" s="4">
        <v>1.8310185185185186E-2</v>
      </c>
      <c r="I321">
        <v>50</v>
      </c>
      <c r="J321">
        <v>73.099999999999994</v>
      </c>
      <c r="K321" t="s">
        <v>893</v>
      </c>
    </row>
    <row r="322" spans="1:11" x14ac:dyDescent="0.35">
      <c r="A322" t="str">
        <f t="shared" si="4"/>
        <v>Клевцов ИванМ14</v>
      </c>
      <c r="B322" s="3">
        <v>51</v>
      </c>
      <c r="C322" t="s">
        <v>612</v>
      </c>
      <c r="D322" t="s">
        <v>12</v>
      </c>
      <c r="E322">
        <v>18</v>
      </c>
      <c r="F322" t="s">
        <v>45</v>
      </c>
      <c r="G322">
        <v>2010</v>
      </c>
      <c r="H322" s="4">
        <v>1.8437499999999999E-2</v>
      </c>
      <c r="I322">
        <v>51</v>
      </c>
      <c r="J322">
        <v>71.5</v>
      </c>
      <c r="K322" t="s">
        <v>893</v>
      </c>
    </row>
    <row r="323" spans="1:11" x14ac:dyDescent="0.35">
      <c r="A323" t="str">
        <f t="shared" si="4"/>
        <v>Рау АнтонМ14</v>
      </c>
      <c r="B323" s="3">
        <v>52</v>
      </c>
      <c r="C323" t="s">
        <v>613</v>
      </c>
      <c r="D323" t="s">
        <v>12</v>
      </c>
      <c r="E323">
        <v>18</v>
      </c>
      <c r="F323" t="s">
        <v>53</v>
      </c>
      <c r="G323">
        <v>2010</v>
      </c>
      <c r="H323" s="4">
        <v>1.8993055555555558E-2</v>
      </c>
      <c r="I323">
        <v>52</v>
      </c>
      <c r="J323">
        <v>64.599999999999994</v>
      </c>
      <c r="K323" t="s">
        <v>893</v>
      </c>
    </row>
    <row r="324" spans="1:11" x14ac:dyDescent="0.35">
      <c r="A324" t="str">
        <f t="shared" si="4"/>
        <v>Ефименко НикитаМ14</v>
      </c>
      <c r="B324" s="3">
        <v>53</v>
      </c>
      <c r="C324" t="s">
        <v>614</v>
      </c>
      <c r="D324" t="s">
        <v>12</v>
      </c>
      <c r="E324">
        <v>18</v>
      </c>
      <c r="F324" t="s">
        <v>85</v>
      </c>
      <c r="G324">
        <v>2010</v>
      </c>
      <c r="H324" s="4">
        <v>2.0879629629629626E-2</v>
      </c>
      <c r="I324">
        <v>53</v>
      </c>
      <c r="J324">
        <v>41.2</v>
      </c>
      <c r="K324" t="s">
        <v>893</v>
      </c>
    </row>
    <row r="325" spans="1:11" x14ac:dyDescent="0.35">
      <c r="A325" t="str">
        <f t="shared" ref="A325:A388" si="5">C325&amp;K325</f>
        <v>Корсюк ДмитрийМ14</v>
      </c>
      <c r="B325" s="3">
        <v>54</v>
      </c>
      <c r="C325" t="s">
        <v>367</v>
      </c>
      <c r="D325" t="s">
        <v>12</v>
      </c>
      <c r="E325">
        <v>18</v>
      </c>
      <c r="F325" t="s">
        <v>53</v>
      </c>
      <c r="G325">
        <v>2010</v>
      </c>
      <c r="H325" s="4">
        <v>2.1886574074074072E-2</v>
      </c>
      <c r="I325">
        <v>54</v>
      </c>
      <c r="J325">
        <v>28.7</v>
      </c>
      <c r="K325" t="s">
        <v>893</v>
      </c>
    </row>
    <row r="326" spans="1:11" x14ac:dyDescent="0.35">
      <c r="A326" t="str">
        <f t="shared" si="5"/>
        <v>Коновалов ИгорьМ14</v>
      </c>
      <c r="B326" s="3">
        <v>55</v>
      </c>
      <c r="C326" t="s">
        <v>615</v>
      </c>
      <c r="D326" t="s">
        <v>12</v>
      </c>
      <c r="E326">
        <v>18</v>
      </c>
      <c r="F326" t="s">
        <v>53</v>
      </c>
      <c r="G326">
        <v>2010</v>
      </c>
      <c r="H326" s="4">
        <v>3.6030092592592593E-2</v>
      </c>
      <c r="I326">
        <v>55</v>
      </c>
      <c r="J326">
        <v>1</v>
      </c>
      <c r="K326" t="s">
        <v>893</v>
      </c>
    </row>
    <row r="327" spans="1:11" x14ac:dyDescent="0.35">
      <c r="A327" t="str">
        <f t="shared" si="5"/>
        <v>Якименко ДенисМ14</v>
      </c>
      <c r="B327" s="3">
        <v>56</v>
      </c>
      <c r="C327" t="s">
        <v>616</v>
      </c>
      <c r="D327" t="s">
        <v>12</v>
      </c>
      <c r="E327">
        <v>18</v>
      </c>
      <c r="F327" t="s">
        <v>529</v>
      </c>
      <c r="G327">
        <v>2010</v>
      </c>
      <c r="H327" s="4">
        <v>3.7928240740740742E-2</v>
      </c>
      <c r="I327">
        <v>56</v>
      </c>
      <c r="J327">
        <v>1</v>
      </c>
      <c r="K327" t="s">
        <v>893</v>
      </c>
    </row>
    <row r="328" spans="1:11" x14ac:dyDescent="0.35">
      <c r="A328" t="str">
        <f t="shared" si="5"/>
        <v>Лащёв ЕгорМ14</v>
      </c>
      <c r="B328" s="3">
        <v>57</v>
      </c>
      <c r="C328" t="s">
        <v>617</v>
      </c>
      <c r="D328" t="s">
        <v>12</v>
      </c>
      <c r="E328">
        <v>18</v>
      </c>
      <c r="F328" t="s">
        <v>53</v>
      </c>
      <c r="G328">
        <v>2010</v>
      </c>
      <c r="J328">
        <v>0</v>
      </c>
      <c r="K328" t="s">
        <v>893</v>
      </c>
    </row>
    <row r="329" spans="1:11" x14ac:dyDescent="0.35">
      <c r="A329" t="str">
        <f t="shared" si="5"/>
        <v>Логвин ИльяМ14</v>
      </c>
      <c r="B329" s="3">
        <v>58</v>
      </c>
      <c r="C329" t="s">
        <v>358</v>
      </c>
      <c r="D329" t="s">
        <v>12</v>
      </c>
      <c r="E329">
        <v>18</v>
      </c>
      <c r="F329" t="s">
        <v>51</v>
      </c>
      <c r="G329">
        <v>2009</v>
      </c>
      <c r="J329">
        <v>0</v>
      </c>
      <c r="K329" t="s">
        <v>893</v>
      </c>
    </row>
    <row r="330" spans="1:11" x14ac:dyDescent="0.35">
      <c r="A330" t="str">
        <f t="shared" si="5"/>
        <v>Логвин ДанилМ14</v>
      </c>
      <c r="B330" s="3">
        <v>59</v>
      </c>
      <c r="C330" t="s">
        <v>326</v>
      </c>
      <c r="D330" t="s">
        <v>12</v>
      </c>
      <c r="E330">
        <v>18</v>
      </c>
      <c r="F330" t="s">
        <v>51</v>
      </c>
      <c r="G330">
        <v>2009</v>
      </c>
      <c r="J330">
        <v>0</v>
      </c>
      <c r="K330" t="s">
        <v>893</v>
      </c>
    </row>
    <row r="331" spans="1:11" x14ac:dyDescent="0.35">
      <c r="A331" t="str">
        <f t="shared" si="5"/>
        <v/>
      </c>
    </row>
    <row r="332" spans="1:11" ht="15.5" x14ac:dyDescent="0.35">
      <c r="A332" t="str">
        <f t="shared" si="5"/>
        <v>11 КП, 2,5 км</v>
      </c>
      <c r="B332" s="1" t="s">
        <v>381</v>
      </c>
      <c r="C332" t="s">
        <v>557</v>
      </c>
    </row>
    <row r="333" spans="1:11" x14ac:dyDescent="0.35">
      <c r="A333" t="str">
        <f t="shared" si="5"/>
        <v/>
      </c>
    </row>
    <row r="334" spans="1:11" x14ac:dyDescent="0.35">
      <c r="A334" t="str">
        <f t="shared" si="5"/>
        <v>Фамилия, имя</v>
      </c>
      <c r="B334" s="2" t="s">
        <v>2</v>
      </c>
      <c r="C334" t="s">
        <v>3</v>
      </c>
      <c r="D334" t="s">
        <v>4</v>
      </c>
      <c r="E334" t="s">
        <v>5</v>
      </c>
      <c r="F334" t="s">
        <v>6</v>
      </c>
      <c r="G334" t="s">
        <v>7</v>
      </c>
      <c r="H334" t="s">
        <v>8</v>
      </c>
      <c r="I334" t="s">
        <v>9</v>
      </c>
      <c r="J334" t="s">
        <v>10</v>
      </c>
    </row>
    <row r="335" spans="1:11" x14ac:dyDescent="0.35">
      <c r="A335" t="str">
        <f t="shared" si="5"/>
        <v>Вильденберг АлександрМ16</v>
      </c>
      <c r="B335" s="3">
        <v>1</v>
      </c>
      <c r="C335" t="s">
        <v>618</v>
      </c>
      <c r="D335" t="s">
        <v>12</v>
      </c>
      <c r="E335">
        <v>18</v>
      </c>
      <c r="F335" t="s">
        <v>528</v>
      </c>
      <c r="G335">
        <v>2007</v>
      </c>
      <c r="H335" s="4">
        <v>8.773148148148148E-3</v>
      </c>
      <c r="I335">
        <v>1</v>
      </c>
      <c r="J335">
        <v>200</v>
      </c>
      <c r="K335" t="s">
        <v>894</v>
      </c>
    </row>
    <row r="336" spans="1:11" x14ac:dyDescent="0.35">
      <c r="A336" t="str">
        <f t="shared" si="5"/>
        <v>Тимонин ВладиславМ16</v>
      </c>
      <c r="B336" s="3">
        <v>2</v>
      </c>
      <c r="C336" t="s">
        <v>382</v>
      </c>
      <c r="D336" t="s">
        <v>12</v>
      </c>
      <c r="E336">
        <v>18</v>
      </c>
      <c r="F336" t="s">
        <v>27</v>
      </c>
      <c r="G336">
        <v>2008</v>
      </c>
      <c r="H336" s="4">
        <v>9.0277777777777787E-3</v>
      </c>
      <c r="I336">
        <v>2</v>
      </c>
      <c r="J336">
        <v>197.1</v>
      </c>
      <c r="K336" t="s">
        <v>894</v>
      </c>
    </row>
    <row r="337" spans="1:11" x14ac:dyDescent="0.35">
      <c r="A337" t="str">
        <f t="shared" si="5"/>
        <v>Арапов АртемийМ16</v>
      </c>
      <c r="B337" s="3">
        <v>3</v>
      </c>
      <c r="C337" t="s">
        <v>383</v>
      </c>
      <c r="D337" t="s">
        <v>12</v>
      </c>
      <c r="E337">
        <v>18</v>
      </c>
      <c r="F337" t="s">
        <v>20</v>
      </c>
      <c r="G337">
        <v>2008</v>
      </c>
      <c r="H337" s="4">
        <v>9.0856481481481483E-3</v>
      </c>
      <c r="I337">
        <v>3</v>
      </c>
      <c r="J337">
        <v>196.5</v>
      </c>
      <c r="K337" t="s">
        <v>894</v>
      </c>
    </row>
    <row r="338" spans="1:11" x14ac:dyDescent="0.35">
      <c r="A338" t="str">
        <f t="shared" si="5"/>
        <v>Джамил ОмарМ16</v>
      </c>
      <c r="B338" s="3">
        <v>4</v>
      </c>
      <c r="C338" t="s">
        <v>385</v>
      </c>
      <c r="D338" t="s">
        <v>12</v>
      </c>
      <c r="E338">
        <v>18</v>
      </c>
      <c r="F338" t="s">
        <v>27</v>
      </c>
      <c r="G338">
        <v>2007</v>
      </c>
      <c r="H338" s="4">
        <v>9.2361111111111116E-3</v>
      </c>
      <c r="I338">
        <v>4</v>
      </c>
      <c r="J338">
        <v>194.8</v>
      </c>
      <c r="K338" t="s">
        <v>894</v>
      </c>
    </row>
    <row r="339" spans="1:11" x14ac:dyDescent="0.35">
      <c r="A339" t="str">
        <f t="shared" si="5"/>
        <v>Ведманкин АндрейМ16</v>
      </c>
      <c r="B339" s="3">
        <v>5</v>
      </c>
      <c r="C339" t="s">
        <v>387</v>
      </c>
      <c r="D339" t="s">
        <v>12</v>
      </c>
      <c r="E339">
        <v>18</v>
      </c>
      <c r="F339" t="s">
        <v>17</v>
      </c>
      <c r="G339">
        <v>2007</v>
      </c>
      <c r="H339" s="4">
        <v>9.3055555555555548E-3</v>
      </c>
      <c r="I339">
        <v>5</v>
      </c>
      <c r="J339">
        <v>194</v>
      </c>
      <c r="K339" t="s">
        <v>894</v>
      </c>
    </row>
    <row r="340" spans="1:11" x14ac:dyDescent="0.35">
      <c r="A340" t="str">
        <f t="shared" si="5"/>
        <v>Молодских КириллМ16</v>
      </c>
      <c r="B340" s="3">
        <v>6</v>
      </c>
      <c r="C340" t="s">
        <v>309</v>
      </c>
      <c r="D340" t="s">
        <v>12</v>
      </c>
      <c r="E340">
        <v>18</v>
      </c>
      <c r="F340" t="s">
        <v>27</v>
      </c>
      <c r="G340">
        <v>2009</v>
      </c>
      <c r="H340" s="4">
        <v>9.3287037037037036E-3</v>
      </c>
      <c r="I340">
        <v>6</v>
      </c>
      <c r="J340">
        <v>193.7</v>
      </c>
      <c r="K340" t="s">
        <v>894</v>
      </c>
    </row>
    <row r="341" spans="1:11" x14ac:dyDescent="0.35">
      <c r="A341" t="str">
        <f t="shared" si="5"/>
        <v>Акимов ЮрийМ16</v>
      </c>
      <c r="B341" s="3">
        <v>7</v>
      </c>
      <c r="C341" t="s">
        <v>386</v>
      </c>
      <c r="D341" t="s">
        <v>12</v>
      </c>
      <c r="E341">
        <v>18</v>
      </c>
      <c r="F341" t="s">
        <v>529</v>
      </c>
      <c r="G341">
        <v>2007</v>
      </c>
      <c r="H341" s="4">
        <v>9.4560185185185181E-3</v>
      </c>
      <c r="I341">
        <v>7</v>
      </c>
      <c r="J341">
        <v>192.3</v>
      </c>
      <c r="K341" t="s">
        <v>894</v>
      </c>
    </row>
    <row r="342" spans="1:11" x14ac:dyDescent="0.35">
      <c r="A342" t="str">
        <f t="shared" si="5"/>
        <v>Тимонин ВячеславМ16</v>
      </c>
      <c r="B342" s="3">
        <v>8</v>
      </c>
      <c r="C342" t="s">
        <v>619</v>
      </c>
      <c r="D342" t="s">
        <v>12</v>
      </c>
      <c r="E342">
        <v>18</v>
      </c>
      <c r="F342" t="s">
        <v>27</v>
      </c>
      <c r="G342">
        <v>2008</v>
      </c>
      <c r="H342" s="4">
        <v>9.5833333333333343E-3</v>
      </c>
      <c r="I342">
        <v>8</v>
      </c>
      <c r="J342">
        <v>190.8</v>
      </c>
      <c r="K342" t="s">
        <v>894</v>
      </c>
    </row>
    <row r="343" spans="1:11" x14ac:dyDescent="0.35">
      <c r="A343" t="str">
        <f t="shared" si="5"/>
        <v>Сигаев ЛеонидМ16</v>
      </c>
      <c r="B343" s="3">
        <v>9</v>
      </c>
      <c r="C343" t="s">
        <v>384</v>
      </c>
      <c r="D343" t="s">
        <v>12</v>
      </c>
      <c r="E343">
        <v>18</v>
      </c>
      <c r="F343" t="s">
        <v>17</v>
      </c>
      <c r="G343">
        <v>2008</v>
      </c>
      <c r="H343" s="4">
        <v>9.6064814814814815E-3</v>
      </c>
      <c r="I343">
        <v>9</v>
      </c>
      <c r="J343">
        <v>190.6</v>
      </c>
      <c r="K343" t="s">
        <v>894</v>
      </c>
    </row>
    <row r="344" spans="1:11" x14ac:dyDescent="0.35">
      <c r="A344" t="str">
        <f t="shared" si="5"/>
        <v>Шелковников СтепанМ16</v>
      </c>
      <c r="B344" s="3">
        <v>10</v>
      </c>
      <c r="C344" t="s">
        <v>620</v>
      </c>
      <c r="D344" t="s">
        <v>12</v>
      </c>
      <c r="E344">
        <v>18</v>
      </c>
      <c r="F344" t="s">
        <v>20</v>
      </c>
      <c r="G344">
        <v>2009</v>
      </c>
      <c r="H344" s="4">
        <v>9.7106481481481471E-3</v>
      </c>
      <c r="I344">
        <v>10</v>
      </c>
      <c r="J344">
        <v>189.4</v>
      </c>
      <c r="K344" t="s">
        <v>894</v>
      </c>
    </row>
    <row r="345" spans="1:11" x14ac:dyDescent="0.35">
      <c r="A345" t="str">
        <f t="shared" si="5"/>
        <v>Уразов СеменМ16</v>
      </c>
      <c r="B345" s="3">
        <v>11</v>
      </c>
      <c r="C345" t="s">
        <v>398</v>
      </c>
      <c r="D345" t="s">
        <v>12</v>
      </c>
      <c r="E345">
        <v>18</v>
      </c>
      <c r="F345" t="s">
        <v>53</v>
      </c>
      <c r="G345">
        <v>2008</v>
      </c>
      <c r="H345" s="4">
        <v>9.9305555555555553E-3</v>
      </c>
      <c r="I345">
        <v>11</v>
      </c>
      <c r="J345">
        <v>186.9</v>
      </c>
      <c r="K345" t="s">
        <v>894</v>
      </c>
    </row>
    <row r="346" spans="1:11" x14ac:dyDescent="0.35">
      <c r="A346" t="str">
        <f t="shared" si="5"/>
        <v>Землянухин АртёмМ16</v>
      </c>
      <c r="B346" s="3">
        <v>12</v>
      </c>
      <c r="C346" t="s">
        <v>388</v>
      </c>
      <c r="D346" t="s">
        <v>12</v>
      </c>
      <c r="E346">
        <v>18</v>
      </c>
      <c r="F346" t="s">
        <v>22</v>
      </c>
      <c r="G346">
        <v>2007</v>
      </c>
      <c r="H346" s="4">
        <v>1.0266203703703703E-2</v>
      </c>
      <c r="I346">
        <v>12</v>
      </c>
      <c r="J346">
        <v>183</v>
      </c>
      <c r="K346" t="s">
        <v>894</v>
      </c>
    </row>
    <row r="347" spans="1:11" x14ac:dyDescent="0.35">
      <c r="A347" t="str">
        <f t="shared" si="5"/>
        <v>Быстрянцев АлександрМ16</v>
      </c>
      <c r="B347" s="3">
        <v>13</v>
      </c>
      <c r="C347" t="s">
        <v>393</v>
      </c>
      <c r="D347" t="s">
        <v>12</v>
      </c>
      <c r="E347">
        <v>18</v>
      </c>
      <c r="F347" t="s">
        <v>53</v>
      </c>
      <c r="G347">
        <v>2008</v>
      </c>
      <c r="H347" s="4">
        <v>1.045138888888889E-2</v>
      </c>
      <c r="I347">
        <v>13</v>
      </c>
      <c r="J347">
        <v>180.9</v>
      </c>
      <c r="K347" t="s">
        <v>894</v>
      </c>
    </row>
    <row r="348" spans="1:11" x14ac:dyDescent="0.35">
      <c r="A348" t="str">
        <f t="shared" si="5"/>
        <v>Доценко ДаниилМ16</v>
      </c>
      <c r="B348" s="3">
        <v>14</v>
      </c>
      <c r="C348" t="s">
        <v>389</v>
      </c>
      <c r="D348" t="s">
        <v>12</v>
      </c>
      <c r="E348">
        <v>18</v>
      </c>
      <c r="F348" t="s">
        <v>17</v>
      </c>
      <c r="G348">
        <v>2007</v>
      </c>
      <c r="H348" s="4">
        <v>1.0532407407407407E-2</v>
      </c>
      <c r="I348">
        <v>14</v>
      </c>
      <c r="J348">
        <v>180</v>
      </c>
      <c r="K348" t="s">
        <v>894</v>
      </c>
    </row>
    <row r="349" spans="1:11" x14ac:dyDescent="0.35">
      <c r="A349" t="str">
        <f t="shared" si="5"/>
        <v>Рукомель ВладимирМ16</v>
      </c>
      <c r="B349" s="3">
        <v>15</v>
      </c>
      <c r="C349" t="s">
        <v>410</v>
      </c>
      <c r="D349" t="s">
        <v>12</v>
      </c>
      <c r="E349">
        <v>18</v>
      </c>
      <c r="F349" t="s">
        <v>53</v>
      </c>
      <c r="G349">
        <v>2008</v>
      </c>
      <c r="H349" s="4">
        <v>1.0925925925925924E-2</v>
      </c>
      <c r="I349">
        <v>15</v>
      </c>
      <c r="J349">
        <v>175.5</v>
      </c>
      <c r="K349" t="s">
        <v>894</v>
      </c>
    </row>
    <row r="350" spans="1:11" x14ac:dyDescent="0.35">
      <c r="A350" t="str">
        <f t="shared" si="5"/>
        <v>Андрианов АлександрМ16</v>
      </c>
      <c r="B350" s="3">
        <v>16</v>
      </c>
      <c r="C350" t="s">
        <v>401</v>
      </c>
      <c r="D350" t="s">
        <v>12</v>
      </c>
      <c r="E350">
        <v>18</v>
      </c>
      <c r="F350" t="s">
        <v>85</v>
      </c>
      <c r="G350">
        <v>2008</v>
      </c>
      <c r="H350" s="4">
        <v>1.1064814814814814E-2</v>
      </c>
      <c r="I350">
        <v>16</v>
      </c>
      <c r="J350">
        <v>173.9</v>
      </c>
      <c r="K350" t="s">
        <v>894</v>
      </c>
    </row>
    <row r="351" spans="1:11" x14ac:dyDescent="0.35">
      <c r="A351" t="str">
        <f t="shared" si="5"/>
        <v>Чеботарев ГеоргийМ16</v>
      </c>
      <c r="B351" s="3">
        <v>17</v>
      </c>
      <c r="C351" t="s">
        <v>394</v>
      </c>
      <c r="D351" t="s">
        <v>12</v>
      </c>
      <c r="E351">
        <v>18</v>
      </c>
      <c r="F351" t="s">
        <v>51</v>
      </c>
      <c r="G351">
        <v>2007</v>
      </c>
      <c r="H351" s="4">
        <v>1.1226851851851854E-2</v>
      </c>
      <c r="I351">
        <v>17</v>
      </c>
      <c r="J351">
        <v>172.1</v>
      </c>
      <c r="K351" t="s">
        <v>894</v>
      </c>
    </row>
    <row r="352" spans="1:11" x14ac:dyDescent="0.35">
      <c r="A352" t="str">
        <f t="shared" si="5"/>
        <v>Свирь НикитаМ16</v>
      </c>
      <c r="B352" s="3">
        <v>18</v>
      </c>
      <c r="C352" t="s">
        <v>396</v>
      </c>
      <c r="D352" t="s">
        <v>12</v>
      </c>
      <c r="E352">
        <v>18</v>
      </c>
      <c r="F352" t="s">
        <v>27</v>
      </c>
      <c r="G352">
        <v>2008</v>
      </c>
      <c r="H352" s="4">
        <v>1.1446759259259261E-2</v>
      </c>
      <c r="I352">
        <v>18</v>
      </c>
      <c r="J352">
        <v>169.6</v>
      </c>
      <c r="K352" t="s">
        <v>894</v>
      </c>
    </row>
    <row r="353" spans="1:11" x14ac:dyDescent="0.35">
      <c r="A353" t="str">
        <f t="shared" si="5"/>
        <v>Хлуднев КириллМ16</v>
      </c>
      <c r="B353" s="3">
        <v>19</v>
      </c>
      <c r="C353" t="s">
        <v>390</v>
      </c>
      <c r="D353" t="s">
        <v>12</v>
      </c>
      <c r="E353">
        <v>18</v>
      </c>
      <c r="F353" t="s">
        <v>20</v>
      </c>
      <c r="G353">
        <v>2008</v>
      </c>
      <c r="H353" s="4">
        <v>1.1932870370370371E-2</v>
      </c>
      <c r="I353">
        <v>19</v>
      </c>
      <c r="J353">
        <v>164</v>
      </c>
      <c r="K353" t="s">
        <v>894</v>
      </c>
    </row>
    <row r="354" spans="1:11" x14ac:dyDescent="0.35">
      <c r="A354" t="str">
        <f t="shared" si="5"/>
        <v>Мироненко КонстантинМ16</v>
      </c>
      <c r="B354" s="3">
        <v>20</v>
      </c>
      <c r="C354" t="s">
        <v>391</v>
      </c>
      <c r="D354" t="s">
        <v>12</v>
      </c>
      <c r="E354">
        <v>18</v>
      </c>
      <c r="F354" t="s">
        <v>51</v>
      </c>
      <c r="G354">
        <v>2008</v>
      </c>
      <c r="H354" s="4">
        <v>1.2129629629629629E-2</v>
      </c>
      <c r="I354">
        <v>20</v>
      </c>
      <c r="J354">
        <v>161.80000000000001</v>
      </c>
      <c r="K354" t="s">
        <v>894</v>
      </c>
    </row>
    <row r="355" spans="1:11" x14ac:dyDescent="0.35">
      <c r="A355" t="str">
        <f t="shared" si="5"/>
        <v>Шаповалов ВладиславМ16</v>
      </c>
      <c r="B355" s="3">
        <v>21</v>
      </c>
      <c r="C355" t="s">
        <v>621</v>
      </c>
      <c r="D355" t="s">
        <v>12</v>
      </c>
      <c r="E355">
        <v>18</v>
      </c>
      <c r="F355" t="s">
        <v>40</v>
      </c>
      <c r="G355">
        <v>2008</v>
      </c>
      <c r="H355" s="4">
        <v>1.2708333333333334E-2</v>
      </c>
      <c r="I355">
        <v>21</v>
      </c>
      <c r="J355">
        <v>155.19999999999999</v>
      </c>
      <c r="K355" t="s">
        <v>894</v>
      </c>
    </row>
    <row r="356" spans="1:11" x14ac:dyDescent="0.35">
      <c r="A356" t="str">
        <f t="shared" si="5"/>
        <v>Колодиев ЛеонидМ16</v>
      </c>
      <c r="B356" s="3">
        <v>22</v>
      </c>
      <c r="C356" t="s">
        <v>622</v>
      </c>
      <c r="D356" t="s">
        <v>12</v>
      </c>
      <c r="E356">
        <v>18</v>
      </c>
      <c r="F356" t="s">
        <v>40</v>
      </c>
      <c r="G356">
        <v>2007</v>
      </c>
      <c r="H356" s="4">
        <v>1.2731481481481481E-2</v>
      </c>
      <c r="I356">
        <v>22</v>
      </c>
      <c r="J356">
        <v>154.9</v>
      </c>
      <c r="K356" t="s">
        <v>894</v>
      </c>
    </row>
    <row r="357" spans="1:11" x14ac:dyDescent="0.35">
      <c r="A357" t="str">
        <f t="shared" si="5"/>
        <v>Сергеев ВадимМ16</v>
      </c>
      <c r="B357" s="3">
        <v>23</v>
      </c>
      <c r="C357" t="s">
        <v>623</v>
      </c>
      <c r="D357" t="s">
        <v>12</v>
      </c>
      <c r="E357">
        <v>18</v>
      </c>
      <c r="F357" t="s">
        <v>64</v>
      </c>
      <c r="G357">
        <v>2007</v>
      </c>
      <c r="H357" s="4">
        <v>1.2881944444444446E-2</v>
      </c>
      <c r="I357">
        <v>23</v>
      </c>
      <c r="J357">
        <v>153.19999999999999</v>
      </c>
      <c r="K357" t="s">
        <v>894</v>
      </c>
    </row>
    <row r="358" spans="1:11" x14ac:dyDescent="0.35">
      <c r="A358" t="str">
        <f t="shared" si="5"/>
        <v>Рыжих НиколайМ16</v>
      </c>
      <c r="B358" s="3">
        <v>24</v>
      </c>
      <c r="C358" t="s">
        <v>407</v>
      </c>
      <c r="D358" t="s">
        <v>12</v>
      </c>
      <c r="E358">
        <v>18</v>
      </c>
      <c r="F358" t="s">
        <v>22</v>
      </c>
      <c r="G358">
        <v>2008</v>
      </c>
      <c r="H358" s="4">
        <v>1.3321759259259261E-2</v>
      </c>
      <c r="I358">
        <v>24</v>
      </c>
      <c r="J358">
        <v>148.19999999999999</v>
      </c>
      <c r="K358" t="s">
        <v>894</v>
      </c>
    </row>
    <row r="359" spans="1:11" x14ac:dyDescent="0.35">
      <c r="A359" t="str">
        <f t="shared" si="5"/>
        <v>Глазунов ВладимирМ16</v>
      </c>
      <c r="B359" s="3">
        <v>25</v>
      </c>
      <c r="C359" t="s">
        <v>409</v>
      </c>
      <c r="D359" t="s">
        <v>12</v>
      </c>
      <c r="E359">
        <v>18</v>
      </c>
      <c r="F359" t="s">
        <v>40</v>
      </c>
      <c r="G359">
        <v>2008</v>
      </c>
      <c r="H359" s="4">
        <v>1.3796296296296298E-2</v>
      </c>
      <c r="I359">
        <v>25</v>
      </c>
      <c r="J359">
        <v>142.80000000000001</v>
      </c>
      <c r="K359" t="s">
        <v>894</v>
      </c>
    </row>
    <row r="360" spans="1:11" x14ac:dyDescent="0.35">
      <c r="A360" t="str">
        <f t="shared" si="5"/>
        <v>Прибытков АртёмМ16</v>
      </c>
      <c r="B360" s="3">
        <v>26</v>
      </c>
      <c r="C360" t="s">
        <v>406</v>
      </c>
      <c r="D360" t="s">
        <v>12</v>
      </c>
      <c r="E360">
        <v>18</v>
      </c>
      <c r="F360" t="s">
        <v>528</v>
      </c>
      <c r="G360">
        <v>2008</v>
      </c>
      <c r="H360" s="4">
        <v>1.4074074074074074E-2</v>
      </c>
      <c r="I360">
        <v>26</v>
      </c>
      <c r="J360">
        <v>139.6</v>
      </c>
      <c r="K360" t="s">
        <v>894</v>
      </c>
    </row>
    <row r="361" spans="1:11" x14ac:dyDescent="0.35">
      <c r="A361" t="str">
        <f t="shared" si="5"/>
        <v>Малых АртёмМ16</v>
      </c>
      <c r="B361" s="3">
        <v>27</v>
      </c>
      <c r="C361" t="s">
        <v>412</v>
      </c>
      <c r="D361" t="s">
        <v>12</v>
      </c>
      <c r="E361">
        <v>18</v>
      </c>
      <c r="F361" t="s">
        <v>22</v>
      </c>
      <c r="G361">
        <v>2007</v>
      </c>
      <c r="H361" s="4">
        <v>1.4780092592592595E-2</v>
      </c>
      <c r="I361">
        <v>27</v>
      </c>
      <c r="J361">
        <v>131.6</v>
      </c>
      <c r="K361" t="s">
        <v>894</v>
      </c>
    </row>
    <row r="362" spans="1:11" x14ac:dyDescent="0.35">
      <c r="A362" t="str">
        <f t="shared" si="5"/>
        <v>Котов ЛевМ16</v>
      </c>
      <c r="B362" s="3">
        <v>28</v>
      </c>
      <c r="C362" t="s">
        <v>404</v>
      </c>
      <c r="D362" t="s">
        <v>12</v>
      </c>
      <c r="E362">
        <v>18</v>
      </c>
      <c r="F362" t="s">
        <v>17</v>
      </c>
      <c r="G362">
        <v>2008</v>
      </c>
      <c r="H362" s="4">
        <v>1.5868055555555555E-2</v>
      </c>
      <c r="I362">
        <v>28</v>
      </c>
      <c r="J362">
        <v>119.2</v>
      </c>
      <c r="K362" t="s">
        <v>894</v>
      </c>
    </row>
    <row r="363" spans="1:11" x14ac:dyDescent="0.35">
      <c r="A363" t="str">
        <f t="shared" si="5"/>
        <v>Елютин ДаниилМ16</v>
      </c>
      <c r="B363" s="3">
        <v>29</v>
      </c>
      <c r="C363" t="s">
        <v>624</v>
      </c>
      <c r="D363" t="s">
        <v>12</v>
      </c>
      <c r="E363">
        <v>18</v>
      </c>
      <c r="F363" t="s">
        <v>22</v>
      </c>
      <c r="G363">
        <v>2007</v>
      </c>
      <c r="H363" s="4">
        <v>1.6111111111111111E-2</v>
      </c>
      <c r="I363">
        <v>29</v>
      </c>
      <c r="J363">
        <v>116.4</v>
      </c>
      <c r="K363" t="s">
        <v>894</v>
      </c>
    </row>
    <row r="364" spans="1:11" x14ac:dyDescent="0.35">
      <c r="A364" t="str">
        <f t="shared" si="5"/>
        <v>Ситников КириллМ16</v>
      </c>
      <c r="B364" s="3">
        <v>30</v>
      </c>
      <c r="C364" t="s">
        <v>414</v>
      </c>
      <c r="D364" t="s">
        <v>12</v>
      </c>
      <c r="E364">
        <v>18</v>
      </c>
      <c r="F364" t="s">
        <v>17</v>
      </c>
      <c r="G364">
        <v>2008</v>
      </c>
      <c r="H364" s="4">
        <v>1.6701388888888887E-2</v>
      </c>
      <c r="I364">
        <v>30</v>
      </c>
      <c r="J364">
        <v>109.7</v>
      </c>
      <c r="K364" t="s">
        <v>894</v>
      </c>
    </row>
    <row r="365" spans="1:11" x14ac:dyDescent="0.35">
      <c r="A365" t="str">
        <f t="shared" si="5"/>
        <v>Буянов ДмитрийМ16</v>
      </c>
      <c r="B365" s="3">
        <v>31</v>
      </c>
      <c r="C365" t="s">
        <v>416</v>
      </c>
      <c r="D365" t="s">
        <v>12</v>
      </c>
      <c r="E365">
        <v>18</v>
      </c>
      <c r="F365" t="s">
        <v>17</v>
      </c>
      <c r="G365">
        <v>2008</v>
      </c>
      <c r="J365">
        <v>0</v>
      </c>
      <c r="K365" t="s">
        <v>894</v>
      </c>
    </row>
    <row r="366" spans="1:11" x14ac:dyDescent="0.35">
      <c r="A366" t="str">
        <f t="shared" si="5"/>
        <v>Лопухинский ЕгорМ16</v>
      </c>
      <c r="B366" s="3">
        <v>32</v>
      </c>
      <c r="C366" t="s">
        <v>408</v>
      </c>
      <c r="D366" t="s">
        <v>12</v>
      </c>
      <c r="E366">
        <v>18</v>
      </c>
      <c r="F366" t="s">
        <v>40</v>
      </c>
      <c r="G366">
        <v>2008</v>
      </c>
      <c r="J366">
        <v>0</v>
      </c>
      <c r="K366" t="s">
        <v>894</v>
      </c>
    </row>
    <row r="367" spans="1:11" x14ac:dyDescent="0.35">
      <c r="A367" t="str">
        <f t="shared" si="5"/>
        <v/>
      </c>
    </row>
    <row r="368" spans="1:11" ht="15.5" x14ac:dyDescent="0.35">
      <c r="A368" t="str">
        <f t="shared" si="5"/>
        <v>16 КП, 3,2 км</v>
      </c>
      <c r="B368" s="1" t="s">
        <v>419</v>
      </c>
      <c r="C368" t="s">
        <v>568</v>
      </c>
    </row>
    <row r="369" spans="1:11" x14ac:dyDescent="0.35">
      <c r="A369" t="str">
        <f t="shared" si="5"/>
        <v/>
      </c>
    </row>
    <row r="370" spans="1:11" x14ac:dyDescent="0.35">
      <c r="A370" t="str">
        <f t="shared" si="5"/>
        <v>Фамилия, имя</v>
      </c>
      <c r="B370" s="2" t="s">
        <v>2</v>
      </c>
      <c r="C370" t="s">
        <v>3</v>
      </c>
      <c r="D370" t="s">
        <v>4</v>
      </c>
      <c r="E370" t="s">
        <v>5</v>
      </c>
      <c r="F370" t="s">
        <v>6</v>
      </c>
      <c r="G370" t="s">
        <v>7</v>
      </c>
      <c r="H370" t="s">
        <v>8</v>
      </c>
      <c r="I370" t="s">
        <v>9</v>
      </c>
      <c r="J370" t="s">
        <v>10</v>
      </c>
    </row>
    <row r="371" spans="1:11" x14ac:dyDescent="0.35">
      <c r="A371" t="str">
        <f t="shared" si="5"/>
        <v>Лукин ИванМ18</v>
      </c>
      <c r="B371" s="3">
        <v>1</v>
      </c>
      <c r="C371" t="s">
        <v>420</v>
      </c>
      <c r="D371" t="s">
        <v>12</v>
      </c>
      <c r="E371">
        <v>18</v>
      </c>
      <c r="F371" t="s">
        <v>17</v>
      </c>
      <c r="G371">
        <v>2005</v>
      </c>
      <c r="H371" s="4">
        <v>1.037037037037037E-2</v>
      </c>
      <c r="I371">
        <v>1</v>
      </c>
      <c r="J371">
        <v>200</v>
      </c>
      <c r="K371" t="s">
        <v>895</v>
      </c>
    </row>
    <row r="372" spans="1:11" x14ac:dyDescent="0.35">
      <c r="A372" t="str">
        <f t="shared" si="5"/>
        <v>Козлов МакарМ18</v>
      </c>
      <c r="B372" s="3">
        <v>2</v>
      </c>
      <c r="C372" t="s">
        <v>422</v>
      </c>
      <c r="D372" t="s">
        <v>12</v>
      </c>
      <c r="E372">
        <v>18</v>
      </c>
      <c r="F372" t="s">
        <v>625</v>
      </c>
      <c r="G372">
        <v>2005</v>
      </c>
      <c r="H372" s="4">
        <v>1.0949074074074075E-2</v>
      </c>
      <c r="I372">
        <v>2</v>
      </c>
      <c r="J372">
        <v>194.5</v>
      </c>
      <c r="K372" t="s">
        <v>895</v>
      </c>
    </row>
    <row r="373" spans="1:11" x14ac:dyDescent="0.35">
      <c r="A373" t="str">
        <f t="shared" si="5"/>
        <v>Николаев ИльяМ18</v>
      </c>
      <c r="B373" s="3">
        <v>3</v>
      </c>
      <c r="C373" t="s">
        <v>421</v>
      </c>
      <c r="D373" t="s">
        <v>12</v>
      </c>
      <c r="E373">
        <v>18</v>
      </c>
      <c r="F373" t="s">
        <v>27</v>
      </c>
      <c r="G373">
        <v>2005</v>
      </c>
      <c r="H373" s="4">
        <v>1.1203703703703704E-2</v>
      </c>
      <c r="I373">
        <v>3</v>
      </c>
      <c r="J373">
        <v>192</v>
      </c>
      <c r="K373" t="s">
        <v>895</v>
      </c>
    </row>
    <row r="374" spans="1:11" x14ac:dyDescent="0.35">
      <c r="A374" t="str">
        <f t="shared" si="5"/>
        <v>Баранов АлександрМ18</v>
      </c>
      <c r="B374" s="3">
        <v>4</v>
      </c>
      <c r="C374" t="s">
        <v>427</v>
      </c>
      <c r="D374" t="s">
        <v>12</v>
      </c>
      <c r="E374">
        <v>18</v>
      </c>
      <c r="F374" t="s">
        <v>17</v>
      </c>
      <c r="G374">
        <v>2006</v>
      </c>
      <c r="H374" s="4">
        <v>1.136574074074074E-2</v>
      </c>
      <c r="I374">
        <v>4</v>
      </c>
      <c r="J374">
        <v>190.5</v>
      </c>
      <c r="K374" t="s">
        <v>895</v>
      </c>
    </row>
    <row r="375" spans="1:11" x14ac:dyDescent="0.35">
      <c r="A375" t="str">
        <f t="shared" si="5"/>
        <v>Джамил ИосифМ18</v>
      </c>
      <c r="B375" s="3">
        <v>5</v>
      </c>
      <c r="C375" t="s">
        <v>424</v>
      </c>
      <c r="D375" t="s">
        <v>12</v>
      </c>
      <c r="E375">
        <v>18</v>
      </c>
      <c r="F375" t="s">
        <v>27</v>
      </c>
      <c r="G375">
        <v>2005</v>
      </c>
      <c r="H375" s="4">
        <v>1.1585648148148149E-2</v>
      </c>
      <c r="I375">
        <v>5</v>
      </c>
      <c r="J375">
        <v>188.3</v>
      </c>
      <c r="K375" t="s">
        <v>895</v>
      </c>
    </row>
    <row r="376" spans="1:11" x14ac:dyDescent="0.35">
      <c r="A376" t="str">
        <f t="shared" si="5"/>
        <v>Кораблин ЕгорМ18</v>
      </c>
      <c r="B376" s="3">
        <v>6</v>
      </c>
      <c r="C376" t="s">
        <v>626</v>
      </c>
      <c r="D376" t="s">
        <v>12</v>
      </c>
      <c r="E376">
        <v>18</v>
      </c>
      <c r="F376" t="s">
        <v>27</v>
      </c>
      <c r="G376">
        <v>2005</v>
      </c>
      <c r="H376" s="4">
        <v>1.255787037037037E-2</v>
      </c>
      <c r="I376">
        <v>6</v>
      </c>
      <c r="J376">
        <v>179</v>
      </c>
      <c r="K376" t="s">
        <v>895</v>
      </c>
    </row>
    <row r="377" spans="1:11" x14ac:dyDescent="0.35">
      <c r="A377" t="str">
        <f t="shared" si="5"/>
        <v>Ершов ДмитрийМ18</v>
      </c>
      <c r="B377" s="3">
        <v>7</v>
      </c>
      <c r="C377" t="s">
        <v>425</v>
      </c>
      <c r="D377" t="s">
        <v>12</v>
      </c>
      <c r="E377">
        <v>18</v>
      </c>
      <c r="F377" t="s">
        <v>528</v>
      </c>
      <c r="G377">
        <v>2005</v>
      </c>
      <c r="H377" s="4">
        <v>1.2708333333333334E-2</v>
      </c>
      <c r="I377">
        <v>7</v>
      </c>
      <c r="J377">
        <v>177.5</v>
      </c>
      <c r="K377" t="s">
        <v>895</v>
      </c>
    </row>
    <row r="378" spans="1:11" x14ac:dyDescent="0.35">
      <c r="A378" t="str">
        <f t="shared" si="5"/>
        <v>Клименко АрсенийМ18</v>
      </c>
      <c r="B378" s="3">
        <v>8</v>
      </c>
      <c r="C378" t="s">
        <v>435</v>
      </c>
      <c r="D378" t="s">
        <v>12</v>
      </c>
      <c r="E378">
        <v>18</v>
      </c>
      <c r="F378" t="s">
        <v>51</v>
      </c>
      <c r="G378">
        <v>2006</v>
      </c>
      <c r="H378" s="4">
        <v>1.3263888888888889E-2</v>
      </c>
      <c r="I378">
        <v>8</v>
      </c>
      <c r="J378">
        <v>172.1</v>
      </c>
      <c r="K378" t="s">
        <v>895</v>
      </c>
    </row>
    <row r="379" spans="1:11" x14ac:dyDescent="0.35">
      <c r="A379" t="str">
        <f t="shared" si="5"/>
        <v>Гречкин АртёмМ18</v>
      </c>
      <c r="B379" s="3">
        <v>9</v>
      </c>
      <c r="C379" t="s">
        <v>426</v>
      </c>
      <c r="D379" t="s">
        <v>12</v>
      </c>
      <c r="E379">
        <v>18</v>
      </c>
      <c r="F379" t="s">
        <v>51</v>
      </c>
      <c r="G379">
        <v>2006</v>
      </c>
      <c r="H379" s="4">
        <v>1.4247685185185184E-2</v>
      </c>
      <c r="I379">
        <v>9</v>
      </c>
      <c r="J379">
        <v>162.69999999999999</v>
      </c>
      <c r="K379" t="s">
        <v>895</v>
      </c>
    </row>
    <row r="380" spans="1:11" x14ac:dyDescent="0.35">
      <c r="A380" t="str">
        <f t="shared" si="5"/>
        <v>Ксенадохов МаксимМ18</v>
      </c>
      <c r="B380" s="3">
        <v>10</v>
      </c>
      <c r="C380" t="s">
        <v>429</v>
      </c>
      <c r="D380" t="s">
        <v>12</v>
      </c>
      <c r="E380">
        <v>18</v>
      </c>
      <c r="F380" t="s">
        <v>625</v>
      </c>
      <c r="G380">
        <v>2006</v>
      </c>
      <c r="H380" s="4">
        <v>1.4525462962962964E-2</v>
      </c>
      <c r="I380">
        <v>10</v>
      </c>
      <c r="J380">
        <v>160</v>
      </c>
      <c r="K380" t="s">
        <v>895</v>
      </c>
    </row>
    <row r="381" spans="1:11" x14ac:dyDescent="0.35">
      <c r="A381" t="str">
        <f t="shared" si="5"/>
        <v>Наумов НикитаМ18</v>
      </c>
      <c r="B381" s="3">
        <v>11</v>
      </c>
      <c r="C381" t="s">
        <v>627</v>
      </c>
      <c r="D381" t="s">
        <v>12</v>
      </c>
      <c r="E381">
        <v>18</v>
      </c>
      <c r="F381" t="s">
        <v>20</v>
      </c>
      <c r="G381">
        <v>2005</v>
      </c>
      <c r="H381" s="4">
        <v>1.4606481481481482E-2</v>
      </c>
      <c r="I381">
        <v>11</v>
      </c>
      <c r="J381">
        <v>159.19999999999999</v>
      </c>
      <c r="K381" t="s">
        <v>895</v>
      </c>
    </row>
    <row r="382" spans="1:11" x14ac:dyDescent="0.35">
      <c r="A382" t="str">
        <f t="shared" si="5"/>
        <v>Воронин ПётрМ18</v>
      </c>
      <c r="B382" s="3">
        <v>12</v>
      </c>
      <c r="C382" t="s">
        <v>628</v>
      </c>
      <c r="D382" t="s">
        <v>12</v>
      </c>
      <c r="E382">
        <v>18</v>
      </c>
      <c r="F382" t="s">
        <v>17</v>
      </c>
      <c r="G382">
        <v>2006</v>
      </c>
      <c r="H382" s="4">
        <v>1.4930555555555556E-2</v>
      </c>
      <c r="I382">
        <v>12</v>
      </c>
      <c r="J382">
        <v>156.1</v>
      </c>
      <c r="K382" t="s">
        <v>895</v>
      </c>
    </row>
    <row r="383" spans="1:11" x14ac:dyDescent="0.35">
      <c r="A383" t="str">
        <f t="shared" si="5"/>
        <v>Штельмах МихаилМ18</v>
      </c>
      <c r="B383" s="3">
        <v>13</v>
      </c>
      <c r="C383" t="s">
        <v>430</v>
      </c>
      <c r="D383" t="s">
        <v>12</v>
      </c>
      <c r="E383">
        <v>18</v>
      </c>
      <c r="F383" t="s">
        <v>51</v>
      </c>
      <c r="G383">
        <v>2006</v>
      </c>
      <c r="H383" s="4">
        <v>1.5138888888888889E-2</v>
      </c>
      <c r="I383">
        <v>13</v>
      </c>
      <c r="J383">
        <v>154.1</v>
      </c>
      <c r="K383" t="s">
        <v>895</v>
      </c>
    </row>
    <row r="384" spans="1:11" x14ac:dyDescent="0.35">
      <c r="A384" t="str">
        <f t="shared" si="5"/>
        <v>Гулин АртёмМ18</v>
      </c>
      <c r="B384" s="3">
        <v>14</v>
      </c>
      <c r="C384" t="s">
        <v>436</v>
      </c>
      <c r="D384" t="s">
        <v>12</v>
      </c>
      <c r="E384">
        <v>18</v>
      </c>
      <c r="F384" t="s">
        <v>529</v>
      </c>
      <c r="G384">
        <v>2006</v>
      </c>
      <c r="H384" s="4">
        <v>1.5763888888888886E-2</v>
      </c>
      <c r="I384">
        <v>14</v>
      </c>
      <c r="J384">
        <v>148</v>
      </c>
      <c r="K384" t="s">
        <v>895</v>
      </c>
    </row>
    <row r="385" spans="1:11" x14ac:dyDescent="0.35">
      <c r="A385" t="str">
        <f t="shared" si="5"/>
        <v>Числов ВиталийМ18</v>
      </c>
      <c r="B385" s="3">
        <v>15</v>
      </c>
      <c r="C385" t="s">
        <v>431</v>
      </c>
      <c r="D385" t="s">
        <v>12</v>
      </c>
      <c r="E385">
        <v>18</v>
      </c>
      <c r="F385" t="s">
        <v>64</v>
      </c>
      <c r="G385">
        <v>2006</v>
      </c>
      <c r="H385" s="4">
        <v>1.6331018518518519E-2</v>
      </c>
      <c r="I385">
        <v>15</v>
      </c>
      <c r="J385">
        <v>142.6</v>
      </c>
      <c r="K385" t="s">
        <v>895</v>
      </c>
    </row>
    <row r="386" spans="1:11" x14ac:dyDescent="0.35">
      <c r="A386" t="str">
        <f t="shared" si="5"/>
        <v>Новиков АндрейМ18</v>
      </c>
      <c r="B386" s="3">
        <v>16</v>
      </c>
      <c r="C386" t="s">
        <v>629</v>
      </c>
      <c r="D386" t="s">
        <v>12</v>
      </c>
      <c r="E386">
        <v>18</v>
      </c>
      <c r="F386" t="s">
        <v>85</v>
      </c>
      <c r="G386">
        <v>2005</v>
      </c>
      <c r="H386" s="4">
        <v>1.7407407407407406E-2</v>
      </c>
      <c r="I386">
        <v>16</v>
      </c>
      <c r="J386">
        <v>132.19999999999999</v>
      </c>
      <c r="K386" t="s">
        <v>895</v>
      </c>
    </row>
    <row r="387" spans="1:11" x14ac:dyDescent="0.35">
      <c r="A387" t="str">
        <f t="shared" si="5"/>
        <v>Воротников ДмитрийМ18</v>
      </c>
      <c r="B387" s="3">
        <v>17</v>
      </c>
      <c r="C387" t="s">
        <v>630</v>
      </c>
      <c r="D387" t="s">
        <v>12</v>
      </c>
      <c r="E387">
        <v>18</v>
      </c>
      <c r="F387" t="s">
        <v>529</v>
      </c>
      <c r="G387">
        <v>2006</v>
      </c>
      <c r="J387">
        <v>0</v>
      </c>
      <c r="K387" t="s">
        <v>895</v>
      </c>
    </row>
    <row r="388" spans="1:11" x14ac:dyDescent="0.35">
      <c r="A388" t="str">
        <f t="shared" si="5"/>
        <v/>
      </c>
    </row>
    <row r="389" spans="1:11" ht="15.5" x14ac:dyDescent="0.35">
      <c r="A389" t="str">
        <f t="shared" ref="A389:A452" si="6">C389&amp;K389</f>
        <v>16 КП, 3,2 км</v>
      </c>
      <c r="B389" s="1" t="s">
        <v>438</v>
      </c>
      <c r="C389" t="s">
        <v>568</v>
      </c>
    </row>
    <row r="390" spans="1:11" x14ac:dyDescent="0.35">
      <c r="A390" t="str">
        <f t="shared" si="6"/>
        <v/>
      </c>
    </row>
    <row r="391" spans="1:11" x14ac:dyDescent="0.35">
      <c r="A391" t="str">
        <f t="shared" si="6"/>
        <v>Фамилия, имя</v>
      </c>
      <c r="B391" s="2" t="s">
        <v>2</v>
      </c>
      <c r="C391" t="s">
        <v>3</v>
      </c>
      <c r="D391" t="s">
        <v>4</v>
      </c>
      <c r="E391" t="s">
        <v>5</v>
      </c>
      <c r="F391" t="s">
        <v>6</v>
      </c>
      <c r="G391" t="s">
        <v>7</v>
      </c>
      <c r="H391" t="s">
        <v>8</v>
      </c>
      <c r="I391" t="s">
        <v>9</v>
      </c>
      <c r="J391" t="s">
        <v>10</v>
      </c>
    </row>
    <row r="392" spans="1:11" x14ac:dyDescent="0.35">
      <c r="A392" t="str">
        <f t="shared" si="6"/>
        <v>Кандауров ЕвгенийМ35</v>
      </c>
      <c r="B392" s="3">
        <v>1</v>
      </c>
      <c r="C392" t="s">
        <v>477</v>
      </c>
      <c r="D392" t="s">
        <v>12</v>
      </c>
      <c r="E392">
        <v>18</v>
      </c>
      <c r="F392" t="s">
        <v>17</v>
      </c>
      <c r="G392">
        <v>1984</v>
      </c>
      <c r="H392" s="4">
        <v>1.1504629629629629E-2</v>
      </c>
      <c r="I392">
        <v>1</v>
      </c>
      <c r="J392">
        <v>200</v>
      </c>
      <c r="K392" t="s">
        <v>896</v>
      </c>
    </row>
    <row r="393" spans="1:11" x14ac:dyDescent="0.35">
      <c r="A393" t="str">
        <f t="shared" si="6"/>
        <v>Баутин АлександрМ35</v>
      </c>
      <c r="B393" s="3">
        <v>2</v>
      </c>
      <c r="C393" t="s">
        <v>631</v>
      </c>
      <c r="D393" t="s">
        <v>632</v>
      </c>
      <c r="E393" t="s">
        <v>633</v>
      </c>
      <c r="F393" t="s">
        <v>634</v>
      </c>
      <c r="G393">
        <v>1984</v>
      </c>
      <c r="H393" s="4">
        <v>1.3807870370370371E-2</v>
      </c>
      <c r="I393">
        <v>2</v>
      </c>
      <c r="J393">
        <v>180</v>
      </c>
      <c r="K393" t="s">
        <v>896</v>
      </c>
    </row>
    <row r="394" spans="1:11" x14ac:dyDescent="0.35">
      <c r="A394" t="str">
        <f t="shared" si="6"/>
        <v>Стародубцев ДмитрийМ35</v>
      </c>
      <c r="B394" s="3">
        <v>3</v>
      </c>
      <c r="C394" t="s">
        <v>445</v>
      </c>
      <c r="D394" t="s">
        <v>175</v>
      </c>
      <c r="E394" t="s">
        <v>176</v>
      </c>
      <c r="G394">
        <v>1976</v>
      </c>
      <c r="H394" s="4">
        <v>1.3877314814814815E-2</v>
      </c>
      <c r="I394">
        <v>3</v>
      </c>
      <c r="J394">
        <v>179.4</v>
      </c>
      <c r="K394" t="s">
        <v>896</v>
      </c>
    </row>
    <row r="395" spans="1:11" x14ac:dyDescent="0.35">
      <c r="A395" t="str">
        <f t="shared" si="6"/>
        <v>Крестьянов РоманМ35</v>
      </c>
      <c r="B395" s="3">
        <v>4</v>
      </c>
      <c r="C395" t="s">
        <v>441</v>
      </c>
      <c r="D395" t="s">
        <v>442</v>
      </c>
      <c r="E395" t="s">
        <v>443</v>
      </c>
      <c r="F395" t="s">
        <v>444</v>
      </c>
      <c r="G395">
        <v>1978</v>
      </c>
      <c r="H395" s="4">
        <v>1.4108796296296295E-2</v>
      </c>
      <c r="I395">
        <v>4</v>
      </c>
      <c r="J395">
        <v>177.4</v>
      </c>
      <c r="K395" t="s">
        <v>896</v>
      </c>
    </row>
    <row r="396" spans="1:11" x14ac:dyDescent="0.35">
      <c r="A396" t="str">
        <f t="shared" si="6"/>
        <v>Чижов АлексейМ35</v>
      </c>
      <c r="B396" s="3">
        <v>5</v>
      </c>
      <c r="C396" t="s">
        <v>446</v>
      </c>
      <c r="D396" t="s">
        <v>12</v>
      </c>
      <c r="E396">
        <v>18</v>
      </c>
      <c r="F396" t="s">
        <v>17</v>
      </c>
      <c r="G396">
        <v>1973</v>
      </c>
      <c r="H396" s="4">
        <v>1.556712962962963E-2</v>
      </c>
      <c r="I396">
        <v>5</v>
      </c>
      <c r="J396">
        <v>164.7</v>
      </c>
      <c r="K396" t="s">
        <v>896</v>
      </c>
    </row>
    <row r="397" spans="1:11" x14ac:dyDescent="0.35">
      <c r="A397" t="str">
        <f t="shared" si="6"/>
        <v>Субботин КонстантинМ35</v>
      </c>
      <c r="B397" s="3">
        <v>6</v>
      </c>
      <c r="C397" t="s">
        <v>635</v>
      </c>
      <c r="D397" t="s">
        <v>12</v>
      </c>
      <c r="E397">
        <v>18</v>
      </c>
      <c r="F397" t="s">
        <v>40</v>
      </c>
      <c r="G397">
        <v>1985</v>
      </c>
      <c r="H397" s="4">
        <v>1.577546296296296E-2</v>
      </c>
      <c r="I397">
        <v>6</v>
      </c>
      <c r="J397">
        <v>162.9</v>
      </c>
      <c r="K397" t="s">
        <v>896</v>
      </c>
    </row>
    <row r="398" spans="1:11" x14ac:dyDescent="0.35">
      <c r="A398" t="str">
        <f t="shared" si="6"/>
        <v>Демиденков АлександрМ35</v>
      </c>
      <c r="B398" s="3">
        <v>7</v>
      </c>
      <c r="C398" t="s">
        <v>333</v>
      </c>
      <c r="D398" t="s">
        <v>12</v>
      </c>
      <c r="E398">
        <v>18</v>
      </c>
      <c r="F398" t="s">
        <v>53</v>
      </c>
      <c r="G398">
        <v>1979</v>
      </c>
      <c r="H398" s="4">
        <v>1.6724537037037034E-2</v>
      </c>
      <c r="I398">
        <v>7</v>
      </c>
      <c r="J398">
        <v>154.69999999999999</v>
      </c>
      <c r="K398" t="s">
        <v>896</v>
      </c>
    </row>
    <row r="399" spans="1:11" x14ac:dyDescent="0.35">
      <c r="A399" t="str">
        <f t="shared" si="6"/>
        <v>Косыгн ОлегМ35</v>
      </c>
      <c r="B399" s="3">
        <v>8</v>
      </c>
      <c r="C399" t="s">
        <v>636</v>
      </c>
      <c r="D399" t="s">
        <v>175</v>
      </c>
      <c r="E399" t="s">
        <v>176</v>
      </c>
      <c r="G399">
        <v>1968</v>
      </c>
      <c r="H399" s="4">
        <v>1.7569444444444447E-2</v>
      </c>
      <c r="I399">
        <v>8</v>
      </c>
      <c r="J399">
        <v>147.30000000000001</v>
      </c>
      <c r="K399" t="s">
        <v>896</v>
      </c>
    </row>
    <row r="400" spans="1:11" x14ac:dyDescent="0.35">
      <c r="A400" t="str">
        <f t="shared" si="6"/>
        <v>Янишевский ВладиславМ35</v>
      </c>
      <c r="B400" s="3">
        <v>9</v>
      </c>
      <c r="C400" t="s">
        <v>440</v>
      </c>
      <c r="D400" t="s">
        <v>12</v>
      </c>
      <c r="E400">
        <v>18</v>
      </c>
      <c r="F400" t="s">
        <v>85</v>
      </c>
      <c r="G400">
        <v>1973</v>
      </c>
      <c r="J400">
        <v>0</v>
      </c>
      <c r="K400" t="s">
        <v>896</v>
      </c>
    </row>
    <row r="401" spans="1:11" x14ac:dyDescent="0.35">
      <c r="A401" t="str">
        <f t="shared" si="6"/>
        <v/>
      </c>
    </row>
    <row r="402" spans="1:11" ht="15.5" x14ac:dyDescent="0.35">
      <c r="A402" t="str">
        <f t="shared" si="6"/>
        <v>11 КП, 2,5 км</v>
      </c>
      <c r="B402" s="1" t="s">
        <v>453</v>
      </c>
      <c r="C402" t="s">
        <v>557</v>
      </c>
    </row>
    <row r="403" spans="1:11" x14ac:dyDescent="0.35">
      <c r="A403" t="str">
        <f t="shared" si="6"/>
        <v/>
      </c>
    </row>
    <row r="404" spans="1:11" x14ac:dyDescent="0.35">
      <c r="A404" t="str">
        <f t="shared" si="6"/>
        <v>Фамилия, имя</v>
      </c>
      <c r="B404" s="2" t="s">
        <v>2</v>
      </c>
      <c r="C404" t="s">
        <v>3</v>
      </c>
      <c r="D404" t="s">
        <v>4</v>
      </c>
      <c r="E404" t="s">
        <v>5</v>
      </c>
      <c r="F404" t="s">
        <v>6</v>
      </c>
      <c r="G404" t="s">
        <v>7</v>
      </c>
      <c r="H404" t="s">
        <v>8</v>
      </c>
      <c r="I404" t="s">
        <v>9</v>
      </c>
      <c r="J404" t="s">
        <v>10</v>
      </c>
    </row>
    <row r="405" spans="1:11" x14ac:dyDescent="0.35">
      <c r="A405" t="str">
        <f t="shared" si="6"/>
        <v>Вирютин ОлегМ55</v>
      </c>
      <c r="B405" s="3">
        <v>1</v>
      </c>
      <c r="C405" t="s">
        <v>455</v>
      </c>
      <c r="D405" t="s">
        <v>175</v>
      </c>
      <c r="E405" t="s">
        <v>176</v>
      </c>
      <c r="H405" s="4">
        <v>1.0543981481481481E-2</v>
      </c>
      <c r="I405">
        <v>1</v>
      </c>
      <c r="J405">
        <v>200</v>
      </c>
      <c r="K405" t="s">
        <v>897</v>
      </c>
    </row>
    <row r="406" spans="1:11" x14ac:dyDescent="0.35">
      <c r="A406" t="str">
        <f t="shared" si="6"/>
        <v>Макейчик СергейМ55</v>
      </c>
      <c r="B406" s="3">
        <v>2</v>
      </c>
      <c r="C406" t="s">
        <v>454</v>
      </c>
      <c r="D406" t="s">
        <v>12</v>
      </c>
      <c r="E406">
        <v>18</v>
      </c>
      <c r="F406" t="s">
        <v>40</v>
      </c>
      <c r="G406">
        <v>1967</v>
      </c>
      <c r="H406" s="4">
        <v>1.1064814814814814E-2</v>
      </c>
      <c r="I406">
        <v>2</v>
      </c>
      <c r="J406">
        <v>195.1</v>
      </c>
      <c r="K406" t="s">
        <v>897</v>
      </c>
    </row>
    <row r="407" spans="1:11" x14ac:dyDescent="0.35">
      <c r="A407" t="str">
        <f t="shared" si="6"/>
        <v>Таратута БорисМ55</v>
      </c>
      <c r="B407" s="3">
        <v>3</v>
      </c>
      <c r="C407" t="s">
        <v>637</v>
      </c>
      <c r="D407" t="s">
        <v>175</v>
      </c>
      <c r="E407" t="s">
        <v>176</v>
      </c>
      <c r="G407">
        <v>1962</v>
      </c>
      <c r="H407" s="4">
        <v>1.2812499999999999E-2</v>
      </c>
      <c r="I407">
        <v>3</v>
      </c>
      <c r="J407">
        <v>178.5</v>
      </c>
      <c r="K407" t="s">
        <v>897</v>
      </c>
    </row>
    <row r="408" spans="1:11" x14ac:dyDescent="0.35">
      <c r="A408" t="str">
        <f t="shared" si="6"/>
        <v>Большунов ГеннадийМ55</v>
      </c>
      <c r="B408" s="3">
        <v>4</v>
      </c>
      <c r="C408" t="s">
        <v>458</v>
      </c>
      <c r="D408" t="s">
        <v>12</v>
      </c>
      <c r="E408">
        <v>18</v>
      </c>
      <c r="F408" t="s">
        <v>40</v>
      </c>
      <c r="G408">
        <v>1962</v>
      </c>
      <c r="H408" s="4">
        <v>1.3136574074074077E-2</v>
      </c>
      <c r="I408">
        <v>4</v>
      </c>
      <c r="J408">
        <v>175.5</v>
      </c>
      <c r="K408" t="s">
        <v>897</v>
      </c>
    </row>
    <row r="409" spans="1:11" x14ac:dyDescent="0.35">
      <c r="A409" t="str">
        <f t="shared" si="6"/>
        <v>Перемышлев ВалерийМ55</v>
      </c>
      <c r="B409" s="3">
        <v>5</v>
      </c>
      <c r="C409" t="s">
        <v>638</v>
      </c>
      <c r="D409" t="s">
        <v>639</v>
      </c>
      <c r="E409" t="s">
        <v>640</v>
      </c>
      <c r="G409">
        <v>1965</v>
      </c>
      <c r="H409" s="4">
        <v>1.3356481481481483E-2</v>
      </c>
      <c r="I409">
        <v>5</v>
      </c>
      <c r="J409">
        <v>173.4</v>
      </c>
      <c r="K409" t="s">
        <v>897</v>
      </c>
    </row>
    <row r="410" spans="1:11" x14ac:dyDescent="0.35">
      <c r="A410" t="str">
        <f t="shared" si="6"/>
        <v>Кусков АлександрМ55</v>
      </c>
      <c r="B410" s="3">
        <v>6</v>
      </c>
      <c r="C410" t="s">
        <v>641</v>
      </c>
      <c r="D410" t="s">
        <v>642</v>
      </c>
      <c r="E410" t="s">
        <v>643</v>
      </c>
      <c r="G410">
        <v>1964</v>
      </c>
      <c r="H410" s="4">
        <v>1.4120370370370368E-2</v>
      </c>
      <c r="I410">
        <v>6</v>
      </c>
      <c r="J410">
        <v>166.1</v>
      </c>
      <c r="K410" t="s">
        <v>897</v>
      </c>
    </row>
    <row r="411" spans="1:11" x14ac:dyDescent="0.35">
      <c r="A411" t="str">
        <f t="shared" si="6"/>
        <v>Аминев ФагимМ55</v>
      </c>
      <c r="B411" s="3">
        <v>7</v>
      </c>
      <c r="C411" t="s">
        <v>463</v>
      </c>
      <c r="D411" t="s">
        <v>12</v>
      </c>
      <c r="E411">
        <v>18</v>
      </c>
      <c r="F411" t="s">
        <v>27</v>
      </c>
      <c r="G411">
        <v>1955</v>
      </c>
      <c r="H411" s="4">
        <v>1.982638888888889E-2</v>
      </c>
      <c r="I411">
        <v>7</v>
      </c>
      <c r="J411">
        <v>112</v>
      </c>
      <c r="K411" t="s">
        <v>897</v>
      </c>
    </row>
    <row r="412" spans="1:11" x14ac:dyDescent="0.35">
      <c r="A412" t="str">
        <f t="shared" si="6"/>
        <v/>
      </c>
    </row>
    <row r="413" spans="1:11" ht="15.5" x14ac:dyDescent="0.35">
      <c r="A413" t="str">
        <f t="shared" si="6"/>
        <v>17 КП, 3,8 км</v>
      </c>
      <c r="B413" s="1" t="s">
        <v>464</v>
      </c>
      <c r="C413" t="s">
        <v>644</v>
      </c>
    </row>
    <row r="414" spans="1:11" x14ac:dyDescent="0.35">
      <c r="A414" t="str">
        <f t="shared" si="6"/>
        <v/>
      </c>
    </row>
    <row r="415" spans="1:11" x14ac:dyDescent="0.35">
      <c r="A415" t="str">
        <f t="shared" si="6"/>
        <v>Фамилия, имя</v>
      </c>
      <c r="B415" s="2" t="s">
        <v>2</v>
      </c>
      <c r="C415" t="s">
        <v>3</v>
      </c>
      <c r="D415" t="s">
        <v>4</v>
      </c>
      <c r="E415" t="s">
        <v>5</v>
      </c>
      <c r="F415" t="s">
        <v>6</v>
      </c>
      <c r="G415" t="s">
        <v>7</v>
      </c>
      <c r="H415" t="s">
        <v>8</v>
      </c>
      <c r="I415" t="s">
        <v>9</v>
      </c>
      <c r="J415" t="s">
        <v>10</v>
      </c>
    </row>
    <row r="416" spans="1:11" x14ac:dyDescent="0.35">
      <c r="A416" t="str">
        <f t="shared" si="6"/>
        <v>Безводинских ЗахарМЭ</v>
      </c>
      <c r="B416" s="3">
        <v>1</v>
      </c>
      <c r="C416" t="s">
        <v>467</v>
      </c>
      <c r="D416" t="s">
        <v>442</v>
      </c>
      <c r="E416" t="s">
        <v>443</v>
      </c>
      <c r="F416" t="s">
        <v>444</v>
      </c>
      <c r="G416">
        <v>2003</v>
      </c>
      <c r="H416" s="4">
        <v>1.3055555555555556E-2</v>
      </c>
      <c r="I416">
        <v>1</v>
      </c>
      <c r="J416">
        <v>200</v>
      </c>
      <c r="K416" t="s">
        <v>898</v>
      </c>
    </row>
    <row r="417" spans="1:11" x14ac:dyDescent="0.35">
      <c r="A417" t="str">
        <f t="shared" si="6"/>
        <v>Лихачев АндрейМЭ</v>
      </c>
      <c r="B417" s="3">
        <v>2</v>
      </c>
      <c r="C417" t="s">
        <v>645</v>
      </c>
      <c r="D417" t="s">
        <v>12</v>
      </c>
      <c r="E417">
        <v>18</v>
      </c>
      <c r="F417" t="s">
        <v>51</v>
      </c>
      <c r="G417">
        <v>2002</v>
      </c>
      <c r="H417" s="4">
        <v>1.3379629629629628E-2</v>
      </c>
      <c r="I417">
        <v>2</v>
      </c>
      <c r="J417">
        <v>197.6</v>
      </c>
      <c r="K417" t="s">
        <v>898</v>
      </c>
    </row>
    <row r="418" spans="1:11" x14ac:dyDescent="0.35">
      <c r="A418" t="str">
        <f t="shared" si="6"/>
        <v>Кралинов КонстантинМЭ</v>
      </c>
      <c r="B418" s="3">
        <v>3</v>
      </c>
      <c r="C418" t="s">
        <v>468</v>
      </c>
      <c r="D418" t="s">
        <v>12</v>
      </c>
      <c r="E418">
        <v>18</v>
      </c>
      <c r="F418" t="s">
        <v>34</v>
      </c>
      <c r="G418">
        <v>1998</v>
      </c>
      <c r="H418" s="4">
        <v>1.3414351851851851E-2</v>
      </c>
      <c r="I418">
        <v>3</v>
      </c>
      <c r="J418">
        <v>197.3</v>
      </c>
      <c r="K418" t="s">
        <v>898</v>
      </c>
    </row>
    <row r="419" spans="1:11" x14ac:dyDescent="0.35">
      <c r="A419" t="str">
        <f t="shared" si="6"/>
        <v>Данченков ДенисМЭ</v>
      </c>
      <c r="B419" s="3">
        <v>4</v>
      </c>
      <c r="C419" t="s">
        <v>646</v>
      </c>
      <c r="D419" t="s">
        <v>560</v>
      </c>
      <c r="E419" t="s">
        <v>561</v>
      </c>
      <c r="G419">
        <v>1988</v>
      </c>
      <c r="H419" s="4">
        <v>1.3611111111111114E-2</v>
      </c>
      <c r="I419">
        <v>4</v>
      </c>
      <c r="J419">
        <v>195.8</v>
      </c>
      <c r="K419" t="s">
        <v>898</v>
      </c>
    </row>
    <row r="420" spans="1:11" x14ac:dyDescent="0.35">
      <c r="A420" t="str">
        <f t="shared" si="6"/>
        <v>Грибков НикитаМЭ</v>
      </c>
      <c r="B420" s="3">
        <v>5</v>
      </c>
      <c r="C420" t="s">
        <v>483</v>
      </c>
      <c r="D420" t="s">
        <v>12</v>
      </c>
      <c r="E420">
        <v>18</v>
      </c>
      <c r="F420" t="s">
        <v>53</v>
      </c>
      <c r="G420">
        <v>2004</v>
      </c>
      <c r="H420" s="4">
        <v>1.3865740740740739E-2</v>
      </c>
      <c r="I420">
        <v>5</v>
      </c>
      <c r="J420">
        <v>193.8</v>
      </c>
      <c r="K420" t="s">
        <v>898</v>
      </c>
    </row>
    <row r="421" spans="1:11" x14ac:dyDescent="0.35">
      <c r="A421" t="str">
        <f t="shared" si="6"/>
        <v>Своеволин АлександрМЭ</v>
      </c>
      <c r="B421" s="3">
        <v>6</v>
      </c>
      <c r="C421" t="s">
        <v>482</v>
      </c>
      <c r="D421" t="s">
        <v>12</v>
      </c>
      <c r="E421">
        <v>18</v>
      </c>
      <c r="F421" t="s">
        <v>22</v>
      </c>
      <c r="G421">
        <v>1996</v>
      </c>
      <c r="H421" s="4">
        <v>1.4027777777777778E-2</v>
      </c>
      <c r="I421">
        <v>6</v>
      </c>
      <c r="J421">
        <v>192.6</v>
      </c>
      <c r="K421" t="s">
        <v>898</v>
      </c>
    </row>
    <row r="422" spans="1:11" x14ac:dyDescent="0.35">
      <c r="A422" t="str">
        <f t="shared" si="6"/>
        <v>Тузиков ИванМЭ</v>
      </c>
      <c r="B422" s="3">
        <v>7</v>
      </c>
      <c r="C422" t="s">
        <v>647</v>
      </c>
      <c r="D422" t="s">
        <v>12</v>
      </c>
      <c r="E422">
        <v>18</v>
      </c>
      <c r="F422" t="s">
        <v>528</v>
      </c>
      <c r="G422">
        <v>2004</v>
      </c>
      <c r="H422" s="4">
        <v>1.4120370370370368E-2</v>
      </c>
      <c r="I422">
        <v>7</v>
      </c>
      <c r="J422">
        <v>191.9</v>
      </c>
      <c r="K422" t="s">
        <v>898</v>
      </c>
    </row>
    <row r="423" spans="1:11" x14ac:dyDescent="0.35">
      <c r="A423" t="str">
        <f t="shared" si="6"/>
        <v>Прозоровский ВладиславМЭ</v>
      </c>
      <c r="B423" s="3">
        <v>8</v>
      </c>
      <c r="C423" t="s">
        <v>484</v>
      </c>
      <c r="D423" t="s">
        <v>12</v>
      </c>
      <c r="E423">
        <v>18</v>
      </c>
      <c r="F423" t="s">
        <v>27</v>
      </c>
      <c r="G423">
        <v>1990</v>
      </c>
      <c r="H423" s="4">
        <v>1.4143518518518519E-2</v>
      </c>
      <c r="I423">
        <v>8</v>
      </c>
      <c r="J423">
        <v>191.7</v>
      </c>
      <c r="K423" t="s">
        <v>898</v>
      </c>
    </row>
    <row r="424" spans="1:11" x14ac:dyDescent="0.35">
      <c r="A424" t="str">
        <f t="shared" si="6"/>
        <v>Журавлёв ЗахарМЭ</v>
      </c>
      <c r="B424" s="3">
        <v>9</v>
      </c>
      <c r="C424" t="s">
        <v>478</v>
      </c>
      <c r="D424" t="s">
        <v>442</v>
      </c>
      <c r="E424" t="s">
        <v>443</v>
      </c>
      <c r="F424" t="s">
        <v>444</v>
      </c>
      <c r="G424">
        <v>2003</v>
      </c>
      <c r="H424" s="4">
        <v>1.4849537037037036E-2</v>
      </c>
      <c r="I424">
        <v>9</v>
      </c>
      <c r="J424">
        <v>186.3</v>
      </c>
      <c r="K424" t="s">
        <v>898</v>
      </c>
    </row>
    <row r="425" spans="1:11" x14ac:dyDescent="0.35">
      <c r="A425" t="str">
        <f t="shared" si="6"/>
        <v>Гречкин ЯковМЭ</v>
      </c>
      <c r="B425" s="3">
        <v>10</v>
      </c>
      <c r="C425" t="s">
        <v>490</v>
      </c>
      <c r="D425" t="s">
        <v>442</v>
      </c>
      <c r="E425" t="s">
        <v>443</v>
      </c>
      <c r="F425" t="s">
        <v>444</v>
      </c>
      <c r="G425">
        <v>2003</v>
      </c>
      <c r="H425" s="4">
        <v>1.5000000000000001E-2</v>
      </c>
      <c r="I425">
        <v>10</v>
      </c>
      <c r="J425">
        <v>185.2</v>
      </c>
      <c r="K425" t="s">
        <v>898</v>
      </c>
    </row>
    <row r="426" spans="1:11" x14ac:dyDescent="0.35">
      <c r="A426" t="str">
        <f t="shared" si="6"/>
        <v>Бунегин КириллМЭ</v>
      </c>
      <c r="B426" s="3">
        <v>11</v>
      </c>
      <c r="C426" t="s">
        <v>475</v>
      </c>
      <c r="D426" t="s">
        <v>12</v>
      </c>
      <c r="E426">
        <v>18</v>
      </c>
      <c r="F426" t="s">
        <v>53</v>
      </c>
      <c r="G426">
        <v>2004</v>
      </c>
      <c r="H426" s="4">
        <v>1.5092592592592593E-2</v>
      </c>
      <c r="I426">
        <v>11</v>
      </c>
      <c r="J426">
        <v>184.4</v>
      </c>
      <c r="K426" t="s">
        <v>898</v>
      </c>
    </row>
    <row r="427" spans="1:11" x14ac:dyDescent="0.35">
      <c r="A427" t="str">
        <f t="shared" si="6"/>
        <v>Потоцкий ЕгорМЭ</v>
      </c>
      <c r="B427" s="3">
        <v>12</v>
      </c>
      <c r="C427" t="s">
        <v>501</v>
      </c>
      <c r="D427" t="s">
        <v>497</v>
      </c>
      <c r="E427" t="s">
        <v>498</v>
      </c>
      <c r="F427" t="s">
        <v>499</v>
      </c>
      <c r="G427">
        <v>2002</v>
      </c>
      <c r="H427" s="4">
        <v>1.6354166666666666E-2</v>
      </c>
      <c r="I427">
        <v>12</v>
      </c>
      <c r="J427">
        <v>174.8</v>
      </c>
      <c r="K427" t="s">
        <v>898</v>
      </c>
    </row>
    <row r="428" spans="1:11" x14ac:dyDescent="0.35">
      <c r="A428" t="str">
        <f t="shared" si="6"/>
        <v>Завьялов ДмитрийМЭ</v>
      </c>
      <c r="B428" s="3">
        <v>13</v>
      </c>
      <c r="C428" t="s">
        <v>648</v>
      </c>
      <c r="D428" t="s">
        <v>12</v>
      </c>
      <c r="E428">
        <v>18</v>
      </c>
      <c r="F428" t="s">
        <v>51</v>
      </c>
      <c r="G428">
        <v>1997</v>
      </c>
      <c r="H428" s="4">
        <v>1.650462962962963E-2</v>
      </c>
      <c r="I428">
        <v>13</v>
      </c>
      <c r="J428">
        <v>173.6</v>
      </c>
      <c r="K428" t="s">
        <v>898</v>
      </c>
    </row>
    <row r="429" spans="1:11" x14ac:dyDescent="0.35">
      <c r="A429" t="str">
        <f t="shared" si="6"/>
        <v>Мочалов НиколайМЭ</v>
      </c>
      <c r="B429" s="3">
        <v>14</v>
      </c>
      <c r="C429" t="s">
        <v>649</v>
      </c>
      <c r="D429" t="s">
        <v>175</v>
      </c>
      <c r="E429" t="s">
        <v>176</v>
      </c>
      <c r="G429">
        <v>1996</v>
      </c>
      <c r="H429" s="4">
        <v>1.6585648148148148E-2</v>
      </c>
      <c r="I429">
        <v>14</v>
      </c>
      <c r="J429">
        <v>173</v>
      </c>
      <c r="K429" t="s">
        <v>898</v>
      </c>
    </row>
    <row r="430" spans="1:11" x14ac:dyDescent="0.35">
      <c r="A430" t="str">
        <f t="shared" si="6"/>
        <v>Бунегин ИльяМЭ</v>
      </c>
      <c r="B430" s="3">
        <v>15</v>
      </c>
      <c r="C430" t="s">
        <v>479</v>
      </c>
      <c r="D430" t="s">
        <v>12</v>
      </c>
      <c r="E430">
        <v>18</v>
      </c>
      <c r="F430" t="s">
        <v>53</v>
      </c>
      <c r="G430">
        <v>2004</v>
      </c>
      <c r="H430" s="4">
        <v>1.6597222222222222E-2</v>
      </c>
      <c r="I430">
        <v>15</v>
      </c>
      <c r="J430">
        <v>172.9</v>
      </c>
      <c r="K430" t="s">
        <v>898</v>
      </c>
    </row>
    <row r="431" spans="1:11" x14ac:dyDescent="0.35">
      <c r="A431" t="str">
        <f t="shared" si="6"/>
        <v>Янишевский ИльяМЭ</v>
      </c>
      <c r="B431" s="3">
        <v>16</v>
      </c>
      <c r="C431" t="s">
        <v>486</v>
      </c>
      <c r="D431" t="s">
        <v>12</v>
      </c>
      <c r="E431">
        <v>18</v>
      </c>
      <c r="F431" t="s">
        <v>85</v>
      </c>
      <c r="G431">
        <v>2004</v>
      </c>
      <c r="H431" s="4">
        <v>1.6944444444444443E-2</v>
      </c>
      <c r="I431">
        <v>16</v>
      </c>
      <c r="J431">
        <v>170.3</v>
      </c>
      <c r="K431" t="s">
        <v>898</v>
      </c>
    </row>
    <row r="432" spans="1:11" x14ac:dyDescent="0.35">
      <c r="A432" t="str">
        <f t="shared" si="6"/>
        <v>Буржинский ИванМЭ</v>
      </c>
      <c r="B432" s="3">
        <v>17</v>
      </c>
      <c r="C432" t="s">
        <v>650</v>
      </c>
      <c r="D432" t="s">
        <v>651</v>
      </c>
      <c r="E432" t="s">
        <v>652</v>
      </c>
      <c r="F432" t="s">
        <v>653</v>
      </c>
      <c r="G432">
        <v>1987</v>
      </c>
      <c r="H432" s="4">
        <v>1.7013888888888887E-2</v>
      </c>
      <c r="I432">
        <v>17</v>
      </c>
      <c r="J432">
        <v>169.7</v>
      </c>
      <c r="K432" t="s">
        <v>898</v>
      </c>
    </row>
    <row r="433" spans="1:11" x14ac:dyDescent="0.35">
      <c r="A433" t="str">
        <f t="shared" si="6"/>
        <v>Чужиков ЕвгенийМЭ</v>
      </c>
      <c r="B433" s="3">
        <v>18</v>
      </c>
      <c r="C433" t="s">
        <v>654</v>
      </c>
      <c r="D433" t="s">
        <v>12</v>
      </c>
      <c r="E433">
        <v>18</v>
      </c>
      <c r="F433" t="s">
        <v>51</v>
      </c>
      <c r="G433">
        <v>1995</v>
      </c>
      <c r="H433" s="4">
        <v>1.7094907407407409E-2</v>
      </c>
      <c r="I433">
        <v>18</v>
      </c>
      <c r="J433">
        <v>169.1</v>
      </c>
      <c r="K433" t="s">
        <v>898</v>
      </c>
    </row>
    <row r="434" spans="1:11" x14ac:dyDescent="0.35">
      <c r="A434" t="str">
        <f t="shared" si="6"/>
        <v>Спажакин МихаилМЭ</v>
      </c>
      <c r="B434" s="3">
        <v>19</v>
      </c>
      <c r="C434" t="s">
        <v>655</v>
      </c>
      <c r="D434" t="s">
        <v>12</v>
      </c>
      <c r="E434">
        <v>18</v>
      </c>
      <c r="F434" t="s">
        <v>51</v>
      </c>
      <c r="G434">
        <v>1992</v>
      </c>
      <c r="H434" s="4">
        <v>1.7152777777777777E-2</v>
      </c>
      <c r="I434">
        <v>19</v>
      </c>
      <c r="J434">
        <v>168.7</v>
      </c>
      <c r="K434" t="s">
        <v>898</v>
      </c>
    </row>
    <row r="435" spans="1:11" x14ac:dyDescent="0.35">
      <c r="A435" t="str">
        <f t="shared" si="6"/>
        <v>Ярошенко ДмитрийМЭ</v>
      </c>
      <c r="B435" s="3">
        <v>20</v>
      </c>
      <c r="C435" t="s">
        <v>491</v>
      </c>
      <c r="D435" t="s">
        <v>12</v>
      </c>
      <c r="E435">
        <v>18</v>
      </c>
      <c r="F435" t="s">
        <v>17</v>
      </c>
      <c r="G435">
        <v>1983</v>
      </c>
      <c r="H435" s="4">
        <v>1.7696759259259259E-2</v>
      </c>
      <c r="I435">
        <v>20</v>
      </c>
      <c r="J435">
        <v>164.5</v>
      </c>
      <c r="K435" t="s">
        <v>898</v>
      </c>
    </row>
    <row r="436" spans="1:11" x14ac:dyDescent="0.35">
      <c r="A436" t="str">
        <f t="shared" si="6"/>
        <v>Попов СергейМЭ</v>
      </c>
      <c r="B436" s="3">
        <v>21</v>
      </c>
      <c r="C436" t="s">
        <v>474</v>
      </c>
      <c r="D436" t="s">
        <v>12</v>
      </c>
      <c r="E436">
        <v>18</v>
      </c>
      <c r="F436" t="s">
        <v>529</v>
      </c>
      <c r="G436">
        <v>1995</v>
      </c>
      <c r="H436" s="4">
        <v>1.800925925925926E-2</v>
      </c>
      <c r="I436">
        <v>21</v>
      </c>
      <c r="J436">
        <v>162.1</v>
      </c>
      <c r="K436" t="s">
        <v>898</v>
      </c>
    </row>
    <row r="437" spans="1:11" x14ac:dyDescent="0.35">
      <c r="A437" t="str">
        <f t="shared" si="6"/>
        <v>Кузичкин ВадимМЭ</v>
      </c>
      <c r="B437" s="3">
        <v>22</v>
      </c>
      <c r="C437" t="s">
        <v>656</v>
      </c>
      <c r="D437" t="s">
        <v>12</v>
      </c>
      <c r="E437">
        <v>18</v>
      </c>
      <c r="F437" t="s">
        <v>34</v>
      </c>
      <c r="G437">
        <v>2004</v>
      </c>
      <c r="H437" s="4">
        <v>1.818287037037037E-2</v>
      </c>
      <c r="I437">
        <v>22</v>
      </c>
      <c r="J437">
        <v>160.80000000000001</v>
      </c>
      <c r="K437" t="s">
        <v>898</v>
      </c>
    </row>
    <row r="438" spans="1:11" x14ac:dyDescent="0.35">
      <c r="A438" t="str">
        <f t="shared" si="6"/>
        <v>Семилуцкий АлексейМЭ</v>
      </c>
      <c r="B438" s="3">
        <v>23</v>
      </c>
      <c r="C438" t="s">
        <v>502</v>
      </c>
      <c r="D438" t="s">
        <v>12</v>
      </c>
      <c r="E438">
        <v>18</v>
      </c>
      <c r="F438" t="s">
        <v>25</v>
      </c>
      <c r="G438">
        <v>1989</v>
      </c>
      <c r="H438" s="4">
        <v>1.8217592592592594E-2</v>
      </c>
      <c r="I438">
        <v>23</v>
      </c>
      <c r="J438">
        <v>160.5</v>
      </c>
      <c r="K438" t="s">
        <v>898</v>
      </c>
    </row>
    <row r="439" spans="1:11" x14ac:dyDescent="0.35">
      <c r="A439" t="str">
        <f t="shared" si="6"/>
        <v>Пасморнов МаксимМЭ</v>
      </c>
      <c r="B439" s="3">
        <v>24</v>
      </c>
      <c r="C439" t="s">
        <v>657</v>
      </c>
      <c r="D439" t="s">
        <v>12</v>
      </c>
      <c r="E439">
        <v>18</v>
      </c>
      <c r="F439" t="s">
        <v>529</v>
      </c>
      <c r="G439">
        <v>2002</v>
      </c>
      <c r="H439" s="4">
        <v>1.8287037037037036E-2</v>
      </c>
      <c r="I439">
        <v>24</v>
      </c>
      <c r="J439">
        <v>160</v>
      </c>
      <c r="K439" t="s">
        <v>898</v>
      </c>
    </row>
    <row r="440" spans="1:11" x14ac:dyDescent="0.35">
      <c r="A440" t="str">
        <f t="shared" si="6"/>
        <v>Исаенко НикитаМЭ</v>
      </c>
      <c r="B440" s="3">
        <v>25</v>
      </c>
      <c r="C440" t="s">
        <v>658</v>
      </c>
      <c r="D440" t="s">
        <v>442</v>
      </c>
      <c r="E440" t="s">
        <v>443</v>
      </c>
      <c r="F440" t="s">
        <v>444</v>
      </c>
      <c r="G440">
        <v>2003</v>
      </c>
      <c r="H440" s="4">
        <v>1.9293981481481485E-2</v>
      </c>
      <c r="I440">
        <v>25</v>
      </c>
      <c r="J440">
        <v>152.30000000000001</v>
      </c>
      <c r="K440" t="s">
        <v>898</v>
      </c>
    </row>
    <row r="441" spans="1:11" x14ac:dyDescent="0.35">
      <c r="A441" t="str">
        <f t="shared" si="6"/>
        <v>Шаров АртёмМЭ</v>
      </c>
      <c r="B441" s="3">
        <v>26</v>
      </c>
      <c r="C441" t="s">
        <v>503</v>
      </c>
      <c r="D441" t="s">
        <v>12</v>
      </c>
      <c r="E441">
        <v>18</v>
      </c>
      <c r="F441" t="s">
        <v>22</v>
      </c>
      <c r="G441">
        <v>1992</v>
      </c>
      <c r="H441" s="4">
        <v>1.9444444444444445E-2</v>
      </c>
      <c r="I441">
        <v>26</v>
      </c>
      <c r="J441">
        <v>151.1</v>
      </c>
      <c r="K441" t="s">
        <v>898</v>
      </c>
    </row>
    <row r="442" spans="1:11" x14ac:dyDescent="0.35">
      <c r="A442" t="str">
        <f t="shared" si="6"/>
        <v>Трунин ИванМЭ</v>
      </c>
      <c r="B442" s="3">
        <v>27</v>
      </c>
      <c r="C442" t="s">
        <v>506</v>
      </c>
      <c r="D442" t="s">
        <v>497</v>
      </c>
      <c r="E442" t="s">
        <v>498</v>
      </c>
      <c r="F442" t="s">
        <v>499</v>
      </c>
      <c r="G442">
        <v>2002</v>
      </c>
      <c r="H442" s="4">
        <v>2.0069444444444442E-2</v>
      </c>
      <c r="I442">
        <v>27</v>
      </c>
      <c r="J442">
        <v>146.30000000000001</v>
      </c>
      <c r="K442" t="s">
        <v>898</v>
      </c>
    </row>
    <row r="443" spans="1:11" x14ac:dyDescent="0.35">
      <c r="A443" t="str">
        <f t="shared" si="6"/>
        <v>Воржев ИванМЭ</v>
      </c>
      <c r="B443" s="3">
        <v>28</v>
      </c>
      <c r="C443" t="s">
        <v>505</v>
      </c>
      <c r="D443" t="s">
        <v>497</v>
      </c>
      <c r="E443" t="s">
        <v>498</v>
      </c>
      <c r="F443" t="s">
        <v>499</v>
      </c>
      <c r="G443">
        <v>2002</v>
      </c>
      <c r="H443" s="4">
        <v>2.2488425925925926E-2</v>
      </c>
      <c r="I443">
        <v>28</v>
      </c>
      <c r="J443">
        <v>127.8</v>
      </c>
      <c r="K443" t="s">
        <v>898</v>
      </c>
    </row>
    <row r="444" spans="1:11" x14ac:dyDescent="0.35">
      <c r="A444" t="str">
        <f t="shared" si="6"/>
        <v>Мальцев ВсеволодМЭ</v>
      </c>
      <c r="B444" s="3">
        <v>29</v>
      </c>
      <c r="C444" t="s">
        <v>512</v>
      </c>
      <c r="D444" t="s">
        <v>12</v>
      </c>
      <c r="E444">
        <v>18</v>
      </c>
      <c r="F444" t="s">
        <v>53</v>
      </c>
      <c r="G444">
        <v>2004</v>
      </c>
      <c r="H444" s="4">
        <v>2.2754629629629628E-2</v>
      </c>
      <c r="I444">
        <v>29</v>
      </c>
      <c r="J444">
        <v>125.8</v>
      </c>
      <c r="K444" t="s">
        <v>898</v>
      </c>
    </row>
    <row r="445" spans="1:11" x14ac:dyDescent="0.35">
      <c r="A445" t="str">
        <f t="shared" si="6"/>
        <v>Морякин КириллМЭ</v>
      </c>
      <c r="B445" s="3">
        <v>30</v>
      </c>
      <c r="C445" t="s">
        <v>504</v>
      </c>
      <c r="D445" t="s">
        <v>497</v>
      </c>
      <c r="E445" t="s">
        <v>498</v>
      </c>
      <c r="F445" t="s">
        <v>499</v>
      </c>
      <c r="G445">
        <v>2002</v>
      </c>
      <c r="H445" s="4">
        <v>2.3680555555555555E-2</v>
      </c>
      <c r="I445">
        <v>30</v>
      </c>
      <c r="J445">
        <v>118.7</v>
      </c>
      <c r="K445" t="s">
        <v>898</v>
      </c>
    </row>
    <row r="446" spans="1:11" x14ac:dyDescent="0.35">
      <c r="A446" t="str">
        <f t="shared" si="6"/>
        <v>Щеголев МаксимМЭ</v>
      </c>
      <c r="B446" s="3">
        <v>31</v>
      </c>
      <c r="C446" t="s">
        <v>659</v>
      </c>
      <c r="D446" t="s">
        <v>497</v>
      </c>
      <c r="E446" t="s">
        <v>498</v>
      </c>
      <c r="F446" t="s">
        <v>499</v>
      </c>
      <c r="G446">
        <v>2002</v>
      </c>
      <c r="H446" s="4">
        <v>2.5706018518518517E-2</v>
      </c>
      <c r="I446">
        <v>31</v>
      </c>
      <c r="J446">
        <v>103.2</v>
      </c>
      <c r="K446" t="s">
        <v>898</v>
      </c>
    </row>
    <row r="447" spans="1:11" x14ac:dyDescent="0.35">
      <c r="A447" t="str">
        <f t="shared" si="6"/>
        <v>Захаров СергейМЭ</v>
      </c>
      <c r="B447" s="3">
        <v>32</v>
      </c>
      <c r="C447" t="s">
        <v>660</v>
      </c>
      <c r="D447" t="s">
        <v>497</v>
      </c>
      <c r="E447" t="s">
        <v>498</v>
      </c>
      <c r="F447" t="s">
        <v>499</v>
      </c>
      <c r="G447">
        <v>2002</v>
      </c>
      <c r="H447" s="4">
        <v>3.4872685185185187E-2</v>
      </c>
      <c r="I447">
        <v>32</v>
      </c>
      <c r="J447">
        <v>32.9</v>
      </c>
      <c r="K447" t="s">
        <v>898</v>
      </c>
    </row>
    <row r="448" spans="1:11" x14ac:dyDescent="0.35">
      <c r="A448" t="str">
        <f t="shared" si="6"/>
        <v>Юханнаев КонстантинМЭ</v>
      </c>
      <c r="B448" s="3">
        <v>33</v>
      </c>
      <c r="C448" t="s">
        <v>661</v>
      </c>
      <c r="D448" t="s">
        <v>497</v>
      </c>
      <c r="E448" t="s">
        <v>498</v>
      </c>
      <c r="F448" t="s">
        <v>499</v>
      </c>
      <c r="G448">
        <v>2002</v>
      </c>
      <c r="H448" s="4">
        <v>3.8414351851851852E-2</v>
      </c>
      <c r="I448">
        <v>33</v>
      </c>
      <c r="J448">
        <v>5.8</v>
      </c>
      <c r="K448" t="s">
        <v>898</v>
      </c>
    </row>
    <row r="449" spans="1:11" x14ac:dyDescent="0.35">
      <c r="A449" t="str">
        <f t="shared" si="6"/>
        <v>Бирюков ВиталийМЭ</v>
      </c>
      <c r="B449" s="3">
        <v>34</v>
      </c>
      <c r="C449" t="s">
        <v>662</v>
      </c>
      <c r="D449" t="s">
        <v>497</v>
      </c>
      <c r="E449" t="s">
        <v>498</v>
      </c>
      <c r="F449" t="s">
        <v>499</v>
      </c>
      <c r="G449">
        <v>2002</v>
      </c>
      <c r="H449" s="4">
        <v>4.3043981481481482E-2</v>
      </c>
      <c r="I449">
        <v>34</v>
      </c>
      <c r="J449">
        <v>1</v>
      </c>
      <c r="K449" t="s">
        <v>898</v>
      </c>
    </row>
    <row r="450" spans="1:11" x14ac:dyDescent="0.35">
      <c r="A450" t="str">
        <f t="shared" si="6"/>
        <v>Ештубаев ПавелМЭ</v>
      </c>
      <c r="B450" s="3">
        <v>35</v>
      </c>
      <c r="C450" t="s">
        <v>513</v>
      </c>
      <c r="D450" t="s">
        <v>497</v>
      </c>
      <c r="E450" t="s">
        <v>498</v>
      </c>
      <c r="F450" t="s">
        <v>499</v>
      </c>
      <c r="G450">
        <v>2002</v>
      </c>
      <c r="J450">
        <v>0</v>
      </c>
      <c r="K450" t="s">
        <v>898</v>
      </c>
    </row>
    <row r="451" spans="1:11" x14ac:dyDescent="0.35">
      <c r="A451" t="str">
        <f t="shared" si="6"/>
        <v>Алехин АндрейМЭ</v>
      </c>
      <c r="B451" s="3">
        <v>36</v>
      </c>
      <c r="C451" t="s">
        <v>663</v>
      </c>
      <c r="D451" t="s">
        <v>12</v>
      </c>
      <c r="E451">
        <v>18</v>
      </c>
      <c r="F451" t="s">
        <v>25</v>
      </c>
      <c r="G451">
        <v>1987</v>
      </c>
      <c r="J451">
        <v>0</v>
      </c>
      <c r="K451" t="s">
        <v>898</v>
      </c>
    </row>
    <row r="452" spans="1:11" x14ac:dyDescent="0.35">
      <c r="A452" t="str">
        <f t="shared" si="6"/>
        <v>Шаршов АлександрМЭ</v>
      </c>
      <c r="B452" s="3">
        <v>37</v>
      </c>
      <c r="C452" t="s">
        <v>219</v>
      </c>
      <c r="D452" t="s">
        <v>497</v>
      </c>
      <c r="E452" t="s">
        <v>498</v>
      </c>
      <c r="F452" t="s">
        <v>499</v>
      </c>
      <c r="G452">
        <v>2002</v>
      </c>
      <c r="J452">
        <v>0</v>
      </c>
      <c r="K452" t="s">
        <v>898</v>
      </c>
    </row>
    <row r="453" spans="1:11" x14ac:dyDescent="0.35">
      <c r="A453" t="str">
        <f t="shared" ref="A453:A455" si="7">C453&amp;K453</f>
        <v>Адамов ЕгорМЭ</v>
      </c>
      <c r="B453" s="3">
        <v>38</v>
      </c>
      <c r="C453" t="s">
        <v>664</v>
      </c>
      <c r="D453" t="s">
        <v>497</v>
      </c>
      <c r="E453" t="s">
        <v>498</v>
      </c>
      <c r="F453" t="s">
        <v>499</v>
      </c>
      <c r="G453">
        <v>2002</v>
      </c>
      <c r="J453">
        <v>0</v>
      </c>
      <c r="K453" t="s">
        <v>898</v>
      </c>
    </row>
    <row r="454" spans="1:11" x14ac:dyDescent="0.35">
      <c r="A454" t="str">
        <f t="shared" si="7"/>
        <v>Ардаев АнтонМЭ</v>
      </c>
      <c r="B454" s="3">
        <v>39</v>
      </c>
      <c r="C454" t="s">
        <v>496</v>
      </c>
      <c r="D454" t="s">
        <v>497</v>
      </c>
      <c r="E454" t="s">
        <v>498</v>
      </c>
      <c r="F454" t="s">
        <v>499</v>
      </c>
      <c r="G454">
        <v>2002</v>
      </c>
      <c r="J454">
        <v>0</v>
      </c>
      <c r="K454" t="s">
        <v>898</v>
      </c>
    </row>
    <row r="455" spans="1:11" x14ac:dyDescent="0.35">
      <c r="A455" t="str">
        <f t="shared" si="7"/>
        <v>Ширимов МихаилМЭ</v>
      </c>
      <c r="B455" s="3">
        <v>40</v>
      </c>
      <c r="C455" t="s">
        <v>510</v>
      </c>
      <c r="D455" t="s">
        <v>497</v>
      </c>
      <c r="E455" t="s">
        <v>498</v>
      </c>
      <c r="F455" t="s">
        <v>499</v>
      </c>
      <c r="G455">
        <v>2002</v>
      </c>
      <c r="J455">
        <v>0</v>
      </c>
      <c r="K455" t="s">
        <v>898</v>
      </c>
    </row>
    <row r="457" spans="1:11" ht="15.5" x14ac:dyDescent="0.35">
      <c r="B457" s="1"/>
    </row>
    <row r="459" spans="1:11" x14ac:dyDescent="0.35">
      <c r="B459" s="2"/>
    </row>
    <row r="460" spans="1:11" x14ac:dyDescent="0.35">
      <c r="B460" s="3"/>
      <c r="H460" s="4"/>
    </row>
    <row r="461" spans="1:11" x14ac:dyDescent="0.35">
      <c r="B461" s="3"/>
      <c r="H461" s="4"/>
    </row>
    <row r="462" spans="1:11" x14ac:dyDescent="0.35">
      <c r="B462" s="3"/>
      <c r="H462" s="4"/>
    </row>
    <row r="463" spans="1:11" x14ac:dyDescent="0.35">
      <c r="B463" s="3"/>
      <c r="H463" s="4"/>
    </row>
    <row r="464" spans="1:11" x14ac:dyDescent="0.35">
      <c r="B464" s="3"/>
      <c r="H464" s="4"/>
    </row>
    <row r="465" spans="2:8" x14ac:dyDescent="0.35">
      <c r="B465" s="3"/>
      <c r="H465" s="4"/>
    </row>
    <row r="466" spans="2:8" x14ac:dyDescent="0.35">
      <c r="B466" s="3"/>
      <c r="H466" s="4"/>
    </row>
    <row r="467" spans="2:8" x14ac:dyDescent="0.35">
      <c r="B467" s="3"/>
      <c r="H467" s="4"/>
    </row>
    <row r="468" spans="2:8" x14ac:dyDescent="0.35">
      <c r="B468" s="3"/>
      <c r="H468" s="4"/>
    </row>
    <row r="469" spans="2:8" x14ac:dyDescent="0.35">
      <c r="B469" s="3"/>
      <c r="H469" s="4"/>
    </row>
    <row r="470" spans="2:8" x14ac:dyDescent="0.35">
      <c r="B470" s="3"/>
      <c r="H470" s="4"/>
    </row>
    <row r="471" spans="2:8" x14ac:dyDescent="0.35">
      <c r="B471" s="3"/>
      <c r="H471" s="4"/>
    </row>
    <row r="472" spans="2:8" x14ac:dyDescent="0.35">
      <c r="B472" s="3"/>
      <c r="H472" s="4"/>
    </row>
    <row r="473" spans="2:8" x14ac:dyDescent="0.35">
      <c r="B473" s="3"/>
      <c r="H473" s="4"/>
    </row>
    <row r="474" spans="2:8" x14ac:dyDescent="0.35">
      <c r="B474" s="3"/>
      <c r="H474" s="4"/>
    </row>
    <row r="475" spans="2:8" x14ac:dyDescent="0.35">
      <c r="B475" s="3"/>
      <c r="H475" s="4"/>
    </row>
    <row r="476" spans="2:8" x14ac:dyDescent="0.35">
      <c r="B476" s="3"/>
      <c r="H476" s="4"/>
    </row>
    <row r="477" spans="2:8" x14ac:dyDescent="0.35">
      <c r="B477" s="3"/>
      <c r="H477" s="4"/>
    </row>
    <row r="478" spans="2:8" x14ac:dyDescent="0.35">
      <c r="B478" s="3"/>
    </row>
    <row r="479" spans="2:8" x14ac:dyDescent="0.35">
      <c r="B479" s="3"/>
    </row>
    <row r="480" spans="2:8" x14ac:dyDescent="0.35">
      <c r="B480" s="3"/>
    </row>
    <row r="481" spans="2:2" x14ac:dyDescent="0.35">
      <c r="B481" s="3"/>
    </row>
    <row r="482" spans="2:2" x14ac:dyDescent="0.35">
      <c r="B482" s="3"/>
    </row>
    <row r="483" spans="2:2" x14ac:dyDescent="0.35">
      <c r="B483" s="3"/>
    </row>
    <row r="484" spans="2:2" x14ac:dyDescent="0.35">
      <c r="B484" s="3"/>
    </row>
    <row r="486" spans="2:2" x14ac:dyDescent="0.35">
      <c r="B486" s="3"/>
    </row>
    <row r="487" spans="2:2" x14ac:dyDescent="0.35">
      <c r="B48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7"/>
  <sheetViews>
    <sheetView topLeftCell="B173" workbookViewId="0">
      <selection activeCell="J173" sqref="J1:J1048576"/>
    </sheetView>
  </sheetViews>
  <sheetFormatPr defaultRowHeight="14.5" x14ac:dyDescent="0.35"/>
  <cols>
    <col min="1" max="1" width="0" hidden="1" customWidth="1"/>
    <col min="3" max="3" width="22.7265625" bestFit="1" customWidth="1"/>
    <col min="4" max="4" width="6" bestFit="1" customWidth="1"/>
    <col min="5" max="5" width="4.36328125" bestFit="1" customWidth="1"/>
    <col min="6" max="6" width="13.6328125" bestFit="1" customWidth="1"/>
  </cols>
  <sheetData>
    <row r="1" spans="1:10" ht="15.5" x14ac:dyDescent="0.35">
      <c r="B1" s="1" t="s">
        <v>0</v>
      </c>
      <c r="C1" t="s">
        <v>675</v>
      </c>
    </row>
    <row r="3" spans="1:10" x14ac:dyDescent="0.35">
      <c r="B3" s="2" t="s">
        <v>2</v>
      </c>
      <c r="C3" t="s">
        <v>3</v>
      </c>
      <c r="D3" t="s">
        <v>4</v>
      </c>
      <c r="E3" t="s">
        <v>5</v>
      </c>
      <c r="F3" t="s">
        <v>6</v>
      </c>
      <c r="G3" t="s">
        <v>676</v>
      </c>
      <c r="H3" t="s">
        <v>677</v>
      </c>
      <c r="I3" t="s">
        <v>10</v>
      </c>
    </row>
    <row r="4" spans="1:10" x14ac:dyDescent="0.35">
      <c r="A4" t="str">
        <f>C4&amp;J4</f>
        <v>Терновых ТаисияЖ10</v>
      </c>
      <c r="B4" s="3">
        <v>1</v>
      </c>
      <c r="C4" t="s">
        <v>29</v>
      </c>
      <c r="D4" t="s">
        <v>12</v>
      </c>
      <c r="E4">
        <v>18</v>
      </c>
      <c r="F4" t="s">
        <v>27</v>
      </c>
      <c r="G4" s="4">
        <v>8.4837962962962966E-3</v>
      </c>
      <c r="H4">
        <v>1</v>
      </c>
      <c r="I4">
        <v>200</v>
      </c>
      <c r="J4" t="s">
        <v>883</v>
      </c>
    </row>
    <row r="5" spans="1:10" x14ac:dyDescent="0.35">
      <c r="A5" t="str">
        <f t="shared" ref="A5:A68" si="0">C5&amp;J5</f>
        <v>Грачева ЗарянаЖ10</v>
      </c>
      <c r="B5" s="3">
        <v>2</v>
      </c>
      <c r="C5" t="s">
        <v>11</v>
      </c>
      <c r="D5" t="s">
        <v>12</v>
      </c>
      <c r="E5">
        <v>18</v>
      </c>
      <c r="F5" t="s">
        <v>528</v>
      </c>
      <c r="G5" s="4">
        <v>9.1319444444444443E-3</v>
      </c>
      <c r="H5">
        <v>2</v>
      </c>
      <c r="I5">
        <v>192.4</v>
      </c>
      <c r="J5" t="s">
        <v>883</v>
      </c>
    </row>
    <row r="6" spans="1:10" x14ac:dyDescent="0.35">
      <c r="A6" t="str">
        <f t="shared" si="0"/>
        <v>Беликова ЕкатеринаЖ10</v>
      </c>
      <c r="B6" s="3">
        <v>3</v>
      </c>
      <c r="C6" t="s">
        <v>14</v>
      </c>
      <c r="D6" t="s">
        <v>12</v>
      </c>
      <c r="E6">
        <v>18</v>
      </c>
      <c r="F6" t="s">
        <v>529</v>
      </c>
      <c r="G6" s="4">
        <v>9.2361111111111116E-3</v>
      </c>
      <c r="H6">
        <v>3</v>
      </c>
      <c r="I6">
        <v>191.2</v>
      </c>
      <c r="J6" t="s">
        <v>883</v>
      </c>
    </row>
    <row r="7" spans="1:10" x14ac:dyDescent="0.35">
      <c r="A7" t="str">
        <f t="shared" si="0"/>
        <v>Котова МилаЖ10</v>
      </c>
      <c r="B7" s="3">
        <v>4</v>
      </c>
      <c r="C7" t="s">
        <v>23</v>
      </c>
      <c r="D7" t="s">
        <v>12</v>
      </c>
      <c r="E7">
        <v>18</v>
      </c>
      <c r="F7" t="s">
        <v>17</v>
      </c>
      <c r="G7" s="4">
        <v>1.1354166666666667E-2</v>
      </c>
      <c r="H7">
        <v>4</v>
      </c>
      <c r="I7">
        <v>166.2</v>
      </c>
      <c r="J7" t="s">
        <v>883</v>
      </c>
    </row>
    <row r="8" spans="1:10" x14ac:dyDescent="0.35">
      <c r="A8" t="str">
        <f t="shared" si="0"/>
        <v>Заенцева ЕвгенияЖ10</v>
      </c>
      <c r="B8" s="3">
        <v>5</v>
      </c>
      <c r="C8" t="s">
        <v>18</v>
      </c>
      <c r="D8" t="s">
        <v>12</v>
      </c>
      <c r="E8">
        <v>18</v>
      </c>
      <c r="F8" t="s">
        <v>529</v>
      </c>
      <c r="G8" s="4">
        <v>1.224537037037037E-2</v>
      </c>
      <c r="H8">
        <v>5</v>
      </c>
      <c r="I8">
        <v>155.69999999999999</v>
      </c>
      <c r="J8" t="s">
        <v>883</v>
      </c>
    </row>
    <row r="9" spans="1:10" x14ac:dyDescent="0.35">
      <c r="A9" t="str">
        <f t="shared" si="0"/>
        <v>Грызлова ВасилисаЖ10</v>
      </c>
      <c r="B9" s="3">
        <v>6</v>
      </c>
      <c r="C9" t="s">
        <v>524</v>
      </c>
      <c r="D9" t="s">
        <v>12</v>
      </c>
      <c r="E9">
        <v>18</v>
      </c>
      <c r="F9" t="s">
        <v>53</v>
      </c>
      <c r="G9" s="4">
        <v>1.3738425925925926E-2</v>
      </c>
      <c r="H9">
        <v>6</v>
      </c>
      <c r="I9">
        <v>138.1</v>
      </c>
      <c r="J9" t="s">
        <v>883</v>
      </c>
    </row>
    <row r="10" spans="1:10" x14ac:dyDescent="0.35">
      <c r="A10" t="str">
        <f t="shared" si="0"/>
        <v>Буржинская АннаЖ10</v>
      </c>
      <c r="B10" s="3">
        <v>7</v>
      </c>
      <c r="C10" t="s">
        <v>670</v>
      </c>
      <c r="D10" t="s">
        <v>12</v>
      </c>
      <c r="E10">
        <v>18</v>
      </c>
      <c r="F10" t="s">
        <v>45</v>
      </c>
      <c r="G10" s="4">
        <v>1.4421296296296295E-2</v>
      </c>
      <c r="H10">
        <v>7</v>
      </c>
      <c r="I10">
        <v>130.1</v>
      </c>
      <c r="J10" t="s">
        <v>883</v>
      </c>
    </row>
    <row r="11" spans="1:10" x14ac:dyDescent="0.35">
      <c r="A11" t="str">
        <f t="shared" si="0"/>
        <v>Савченко ВасилисаЖ10</v>
      </c>
      <c r="B11" s="3">
        <v>8</v>
      </c>
      <c r="C11" t="s">
        <v>21</v>
      </c>
      <c r="D11" t="s">
        <v>12</v>
      </c>
      <c r="E11">
        <v>18</v>
      </c>
      <c r="F11" t="s">
        <v>22</v>
      </c>
      <c r="G11" s="4">
        <v>1.4525462962962964E-2</v>
      </c>
      <c r="H11">
        <v>8</v>
      </c>
      <c r="I11">
        <v>128.80000000000001</v>
      </c>
      <c r="J11" t="s">
        <v>883</v>
      </c>
    </row>
    <row r="12" spans="1:10" x14ac:dyDescent="0.35">
      <c r="A12" t="str">
        <f t="shared" si="0"/>
        <v>Писаревская ВарвараЖ10</v>
      </c>
      <c r="B12" s="3">
        <v>9</v>
      </c>
      <c r="C12" t="s">
        <v>678</v>
      </c>
      <c r="D12" t="s">
        <v>12</v>
      </c>
      <c r="E12">
        <v>18</v>
      </c>
      <c r="F12" t="s">
        <v>25</v>
      </c>
      <c r="G12" s="4">
        <v>1.5081018518518516E-2</v>
      </c>
      <c r="H12">
        <v>9</v>
      </c>
      <c r="I12">
        <v>122.3</v>
      </c>
      <c r="J12" t="s">
        <v>883</v>
      </c>
    </row>
    <row r="13" spans="1:10" x14ac:dyDescent="0.35">
      <c r="A13" t="str">
        <f t="shared" si="0"/>
        <v>Прядильщикова АленаЖ10</v>
      </c>
      <c r="B13" s="3">
        <v>10</v>
      </c>
      <c r="C13" t="s">
        <v>16</v>
      </c>
      <c r="D13" t="s">
        <v>12</v>
      </c>
      <c r="E13">
        <v>18</v>
      </c>
      <c r="F13" t="s">
        <v>17</v>
      </c>
      <c r="G13" s="4">
        <v>1.577546296296296E-2</v>
      </c>
      <c r="H13">
        <v>10</v>
      </c>
      <c r="I13">
        <v>114.1</v>
      </c>
      <c r="J13" t="s">
        <v>883</v>
      </c>
    </row>
    <row r="14" spans="1:10" x14ac:dyDescent="0.35">
      <c r="A14" t="str">
        <f t="shared" si="0"/>
        <v>Сайгакова ЕкатеринаЖ10</v>
      </c>
      <c r="B14" s="3">
        <v>11</v>
      </c>
      <c r="C14" t="s">
        <v>679</v>
      </c>
      <c r="D14" t="s">
        <v>12</v>
      </c>
      <c r="E14">
        <v>18</v>
      </c>
      <c r="F14" t="s">
        <v>529</v>
      </c>
      <c r="G14" s="4">
        <v>1.7928240740740741E-2</v>
      </c>
      <c r="H14">
        <v>11</v>
      </c>
      <c r="I14">
        <v>88.7</v>
      </c>
      <c r="J14" t="s">
        <v>883</v>
      </c>
    </row>
    <row r="15" spans="1:10" x14ac:dyDescent="0.35">
      <c r="A15" t="str">
        <f t="shared" si="0"/>
        <v>Бердникова ТаисияЖ10</v>
      </c>
      <c r="B15" s="3">
        <v>12</v>
      </c>
      <c r="C15" t="s">
        <v>30</v>
      </c>
      <c r="D15" t="s">
        <v>12</v>
      </c>
      <c r="E15">
        <v>18</v>
      </c>
      <c r="F15" t="s">
        <v>529</v>
      </c>
      <c r="G15" s="4">
        <v>1.8530092592592595E-2</v>
      </c>
      <c r="H15">
        <v>12</v>
      </c>
      <c r="I15">
        <v>81.599999999999994</v>
      </c>
      <c r="J15" t="s">
        <v>883</v>
      </c>
    </row>
    <row r="16" spans="1:10" x14ac:dyDescent="0.35">
      <c r="A16" t="str">
        <f t="shared" si="0"/>
        <v>Малай АнастасияЖ10</v>
      </c>
      <c r="B16" s="3">
        <v>13</v>
      </c>
      <c r="C16" t="s">
        <v>680</v>
      </c>
      <c r="D16" t="s">
        <v>12</v>
      </c>
      <c r="E16">
        <v>18</v>
      </c>
      <c r="F16" t="s">
        <v>34</v>
      </c>
      <c r="G16" s="4">
        <v>2.164351851851852E-2</v>
      </c>
      <c r="H16">
        <v>13</v>
      </c>
      <c r="I16">
        <v>44.9</v>
      </c>
      <c r="J16" t="s">
        <v>883</v>
      </c>
    </row>
    <row r="17" spans="1:10" x14ac:dyDescent="0.35">
      <c r="A17" t="str">
        <f t="shared" si="0"/>
        <v>Харченко ОлесяЖ10</v>
      </c>
      <c r="B17" s="3">
        <v>14</v>
      </c>
      <c r="C17" t="s">
        <v>681</v>
      </c>
      <c r="D17" t="s">
        <v>12</v>
      </c>
      <c r="E17">
        <v>18</v>
      </c>
      <c r="F17" t="s">
        <v>34</v>
      </c>
      <c r="G17" s="4">
        <v>2.4861111111111108E-2</v>
      </c>
      <c r="H17">
        <v>14</v>
      </c>
      <c r="I17">
        <v>7</v>
      </c>
      <c r="J17" t="s">
        <v>883</v>
      </c>
    </row>
    <row r="18" spans="1:10" x14ac:dyDescent="0.35">
      <c r="A18" t="str">
        <f t="shared" si="0"/>
        <v>Ворожбит ЗлатаЖ10</v>
      </c>
      <c r="B18" s="3">
        <v>15</v>
      </c>
      <c r="C18" t="s">
        <v>24</v>
      </c>
      <c r="D18" t="s">
        <v>12</v>
      </c>
      <c r="E18">
        <v>18</v>
      </c>
      <c r="F18" t="s">
        <v>25</v>
      </c>
      <c r="G18" s="4">
        <v>2.5312500000000002E-2</v>
      </c>
      <c r="H18">
        <v>15</v>
      </c>
      <c r="I18">
        <v>1.7</v>
      </c>
      <c r="J18" t="s">
        <v>883</v>
      </c>
    </row>
    <row r="19" spans="1:10" x14ac:dyDescent="0.35">
      <c r="A19" t="str">
        <f t="shared" si="0"/>
        <v>Чащина КсенияЖ10</v>
      </c>
      <c r="B19" s="3">
        <v>16</v>
      </c>
      <c r="C19" t="s">
        <v>682</v>
      </c>
      <c r="D19" t="s">
        <v>12</v>
      </c>
      <c r="E19">
        <v>18</v>
      </c>
      <c r="F19" t="s">
        <v>51</v>
      </c>
      <c r="G19" s="4">
        <v>3.0752314814814816E-2</v>
      </c>
      <c r="H19">
        <v>16</v>
      </c>
      <c r="I19">
        <v>1</v>
      </c>
      <c r="J19" t="s">
        <v>883</v>
      </c>
    </row>
    <row r="20" spans="1:10" x14ac:dyDescent="0.35">
      <c r="A20" t="str">
        <f t="shared" si="0"/>
        <v>Малышева ВераЖ10</v>
      </c>
      <c r="B20" s="3">
        <v>17</v>
      </c>
      <c r="C20" t="s">
        <v>683</v>
      </c>
      <c r="D20" t="s">
        <v>12</v>
      </c>
      <c r="E20">
        <v>18</v>
      </c>
      <c r="F20" t="s">
        <v>17</v>
      </c>
      <c r="G20" t="s">
        <v>684</v>
      </c>
      <c r="I20">
        <v>0</v>
      </c>
      <c r="J20" t="s">
        <v>883</v>
      </c>
    </row>
    <row r="21" spans="1:10" x14ac:dyDescent="0.35">
      <c r="A21" t="str">
        <f t="shared" si="0"/>
        <v/>
      </c>
    </row>
    <row r="22" spans="1:10" ht="15.5" x14ac:dyDescent="0.35">
      <c r="A22" t="str">
        <f t="shared" si="0"/>
        <v>10 КП, 1,4 км</v>
      </c>
      <c r="B22" s="1" t="s">
        <v>31</v>
      </c>
      <c r="C22" t="s">
        <v>685</v>
      </c>
    </row>
    <row r="23" spans="1:10" x14ac:dyDescent="0.35">
      <c r="A23" t="str">
        <f t="shared" si="0"/>
        <v/>
      </c>
    </row>
    <row r="24" spans="1:10" x14ac:dyDescent="0.35">
      <c r="A24" t="str">
        <f t="shared" si="0"/>
        <v>Фамилия, имя</v>
      </c>
      <c r="B24" s="2" t="s">
        <v>2</v>
      </c>
      <c r="C24" t="s">
        <v>3</v>
      </c>
      <c r="D24" t="s">
        <v>4</v>
      </c>
      <c r="E24" t="s">
        <v>5</v>
      </c>
      <c r="F24" t="s">
        <v>6</v>
      </c>
      <c r="G24" t="s">
        <v>676</v>
      </c>
      <c r="H24" t="s">
        <v>677</v>
      </c>
      <c r="I24" t="s">
        <v>10</v>
      </c>
    </row>
    <row r="25" spans="1:10" x14ac:dyDescent="0.35">
      <c r="A25" t="str">
        <f t="shared" si="0"/>
        <v>Ракович МарианнаЖ12</v>
      </c>
      <c r="B25" s="3">
        <v>1</v>
      </c>
      <c r="C25" t="s">
        <v>530</v>
      </c>
      <c r="D25" t="s">
        <v>12</v>
      </c>
      <c r="E25">
        <v>18</v>
      </c>
      <c r="F25" t="s">
        <v>45</v>
      </c>
      <c r="G25" s="4">
        <v>6.0069444444444441E-3</v>
      </c>
      <c r="H25">
        <v>1</v>
      </c>
      <c r="I25">
        <v>200</v>
      </c>
      <c r="J25" t="s">
        <v>884</v>
      </c>
    </row>
    <row r="26" spans="1:10" x14ac:dyDescent="0.35">
      <c r="A26" t="str">
        <f t="shared" si="0"/>
        <v>Кальницкая АлександраЖ12</v>
      </c>
      <c r="B26" s="3">
        <v>2</v>
      </c>
      <c r="C26" t="s">
        <v>35</v>
      </c>
      <c r="D26" t="s">
        <v>12</v>
      </c>
      <c r="E26">
        <v>18</v>
      </c>
      <c r="F26" t="s">
        <v>34</v>
      </c>
      <c r="G26" s="4">
        <v>6.0995370370370361E-3</v>
      </c>
      <c r="H26">
        <v>2</v>
      </c>
      <c r="I26">
        <v>198.5</v>
      </c>
      <c r="J26" t="s">
        <v>884</v>
      </c>
    </row>
    <row r="27" spans="1:10" x14ac:dyDescent="0.35">
      <c r="A27" t="str">
        <f t="shared" si="0"/>
        <v>Акулова ВарвараЖ12</v>
      </c>
      <c r="B27" s="3">
        <v>3</v>
      </c>
      <c r="C27" t="s">
        <v>686</v>
      </c>
      <c r="D27" t="s">
        <v>687</v>
      </c>
      <c r="E27" t="s">
        <v>688</v>
      </c>
      <c r="F27" t="e">
        <f>-РФ</f>
        <v>#NAME?</v>
      </c>
      <c r="G27" s="4">
        <v>6.3078703703703708E-3</v>
      </c>
      <c r="H27">
        <v>3</v>
      </c>
      <c r="I27">
        <v>195</v>
      </c>
      <c r="J27" t="s">
        <v>884</v>
      </c>
    </row>
    <row r="28" spans="1:10" x14ac:dyDescent="0.35">
      <c r="A28" t="str">
        <f t="shared" si="0"/>
        <v>Черкасова ДарьяЖ12</v>
      </c>
      <c r="B28" s="3">
        <v>4</v>
      </c>
      <c r="C28" t="s">
        <v>33</v>
      </c>
      <c r="D28" t="s">
        <v>12</v>
      </c>
      <c r="E28">
        <v>18</v>
      </c>
      <c r="F28" t="s">
        <v>34</v>
      </c>
      <c r="G28" s="4">
        <v>6.5509259259259262E-3</v>
      </c>
      <c r="H28">
        <v>4</v>
      </c>
      <c r="I28">
        <v>191</v>
      </c>
      <c r="J28" t="s">
        <v>884</v>
      </c>
    </row>
    <row r="29" spans="1:10" x14ac:dyDescent="0.35">
      <c r="A29" t="str">
        <f t="shared" si="0"/>
        <v>Кондратенко МарияЖ12</v>
      </c>
      <c r="B29" s="3">
        <v>5</v>
      </c>
      <c r="C29" t="s">
        <v>47</v>
      </c>
      <c r="D29" t="s">
        <v>12</v>
      </c>
      <c r="E29">
        <v>18</v>
      </c>
      <c r="F29" t="s">
        <v>45</v>
      </c>
      <c r="G29" s="4">
        <v>7.1180555555555554E-3</v>
      </c>
      <c r="H29">
        <v>5</v>
      </c>
      <c r="I29">
        <v>181.6</v>
      </c>
      <c r="J29" t="s">
        <v>884</v>
      </c>
    </row>
    <row r="30" spans="1:10" x14ac:dyDescent="0.35">
      <c r="A30" t="str">
        <f t="shared" si="0"/>
        <v>Куксина АнастасияЖ12</v>
      </c>
      <c r="B30" s="3">
        <v>6</v>
      </c>
      <c r="C30" t="s">
        <v>68</v>
      </c>
      <c r="D30" t="s">
        <v>12</v>
      </c>
      <c r="E30">
        <v>18</v>
      </c>
      <c r="F30" t="s">
        <v>45</v>
      </c>
      <c r="G30" s="4">
        <v>7.2685185185185188E-3</v>
      </c>
      <c r="H30">
        <v>6</v>
      </c>
      <c r="I30">
        <v>179</v>
      </c>
      <c r="J30" t="s">
        <v>884</v>
      </c>
    </row>
    <row r="31" spans="1:10" x14ac:dyDescent="0.35">
      <c r="A31" t="str">
        <f t="shared" si="0"/>
        <v>Ковалева МилияЖ12</v>
      </c>
      <c r="B31" s="3">
        <v>7</v>
      </c>
      <c r="C31" t="s">
        <v>542</v>
      </c>
      <c r="D31" t="s">
        <v>12</v>
      </c>
      <c r="E31">
        <v>18</v>
      </c>
      <c r="F31" t="s">
        <v>45</v>
      </c>
      <c r="G31" s="4">
        <v>7.3263888888888892E-3</v>
      </c>
      <c r="H31">
        <v>7</v>
      </c>
      <c r="I31">
        <v>178.1</v>
      </c>
      <c r="J31" t="s">
        <v>884</v>
      </c>
    </row>
    <row r="32" spans="1:10" x14ac:dyDescent="0.35">
      <c r="A32" t="str">
        <f t="shared" si="0"/>
        <v>Чупеева АнастасияЖ12</v>
      </c>
      <c r="B32" s="3">
        <v>8</v>
      </c>
      <c r="C32" t="s">
        <v>539</v>
      </c>
      <c r="D32" t="s">
        <v>12</v>
      </c>
      <c r="E32">
        <v>18</v>
      </c>
      <c r="F32" t="s">
        <v>45</v>
      </c>
      <c r="G32" s="4">
        <v>7.6388888888888886E-3</v>
      </c>
      <c r="H32">
        <v>8</v>
      </c>
      <c r="I32">
        <v>172.9</v>
      </c>
      <c r="J32" t="s">
        <v>884</v>
      </c>
    </row>
    <row r="33" spans="1:10" x14ac:dyDescent="0.35">
      <c r="A33" t="str">
        <f t="shared" si="0"/>
        <v>Новикова ПолинаЖ12</v>
      </c>
      <c r="B33" s="3">
        <v>9</v>
      </c>
      <c r="C33" t="s">
        <v>78</v>
      </c>
      <c r="D33" t="s">
        <v>12</v>
      </c>
      <c r="E33">
        <v>18</v>
      </c>
      <c r="F33" t="s">
        <v>45</v>
      </c>
      <c r="G33" s="4">
        <v>7.9861111111111122E-3</v>
      </c>
      <c r="H33">
        <v>9</v>
      </c>
      <c r="I33">
        <v>167.1</v>
      </c>
      <c r="J33" t="s">
        <v>884</v>
      </c>
    </row>
    <row r="34" spans="1:10" x14ac:dyDescent="0.35">
      <c r="A34" t="str">
        <f t="shared" si="0"/>
        <v>Петроченко ВероникаЖ12</v>
      </c>
      <c r="B34" s="3">
        <v>10</v>
      </c>
      <c r="C34" t="s">
        <v>38</v>
      </c>
      <c r="D34" t="s">
        <v>12</v>
      </c>
      <c r="E34">
        <v>18</v>
      </c>
      <c r="F34" t="s">
        <v>34</v>
      </c>
      <c r="G34" s="4">
        <v>8.0439814814814818E-3</v>
      </c>
      <c r="H34">
        <v>10</v>
      </c>
      <c r="I34">
        <v>166.1</v>
      </c>
      <c r="J34" t="s">
        <v>884</v>
      </c>
    </row>
    <row r="35" spans="1:10" x14ac:dyDescent="0.35">
      <c r="A35" t="str">
        <f t="shared" si="0"/>
        <v>Скворцова ИннаЖ12</v>
      </c>
      <c r="B35" s="3">
        <v>11</v>
      </c>
      <c r="C35" t="s">
        <v>59</v>
      </c>
      <c r="D35" t="s">
        <v>12</v>
      </c>
      <c r="E35">
        <v>18</v>
      </c>
      <c r="F35" t="s">
        <v>20</v>
      </c>
      <c r="G35" s="4">
        <v>8.113425925925925E-3</v>
      </c>
      <c r="H35">
        <v>11</v>
      </c>
      <c r="I35">
        <v>165</v>
      </c>
      <c r="J35" t="s">
        <v>884</v>
      </c>
    </row>
    <row r="36" spans="1:10" x14ac:dyDescent="0.35">
      <c r="A36" t="str">
        <f t="shared" si="0"/>
        <v>Деревенских ВасилисаЖ12</v>
      </c>
      <c r="B36" s="3">
        <v>12</v>
      </c>
      <c r="C36" t="s">
        <v>54</v>
      </c>
      <c r="D36" t="s">
        <v>12</v>
      </c>
      <c r="E36">
        <v>18</v>
      </c>
      <c r="F36" t="s">
        <v>45</v>
      </c>
      <c r="G36" s="4">
        <v>8.3680555555555557E-3</v>
      </c>
      <c r="H36">
        <v>12</v>
      </c>
      <c r="I36">
        <v>160.69999999999999</v>
      </c>
      <c r="J36" t="s">
        <v>884</v>
      </c>
    </row>
    <row r="37" spans="1:10" x14ac:dyDescent="0.35">
      <c r="A37" t="str">
        <f t="shared" si="0"/>
        <v>Нестеровская УльянаЖ12</v>
      </c>
      <c r="B37" s="3">
        <v>13</v>
      </c>
      <c r="C37" t="s">
        <v>65</v>
      </c>
      <c r="D37" t="s">
        <v>12</v>
      </c>
      <c r="E37">
        <v>18</v>
      </c>
      <c r="F37" t="s">
        <v>45</v>
      </c>
      <c r="G37" s="4">
        <v>8.564814814814815E-3</v>
      </c>
      <c r="H37">
        <v>13</v>
      </c>
      <c r="I37">
        <v>157.5</v>
      </c>
      <c r="J37" t="s">
        <v>884</v>
      </c>
    </row>
    <row r="38" spans="1:10" x14ac:dyDescent="0.35">
      <c r="A38" t="str">
        <f t="shared" si="0"/>
        <v>Салькова ЕкатеринаЖ12</v>
      </c>
      <c r="B38" s="3">
        <v>14</v>
      </c>
      <c r="C38" t="s">
        <v>44</v>
      </c>
      <c r="D38" t="s">
        <v>12</v>
      </c>
      <c r="E38">
        <v>18</v>
      </c>
      <c r="F38" t="s">
        <v>45</v>
      </c>
      <c r="G38" s="4">
        <v>8.6805555555555559E-3</v>
      </c>
      <c r="H38">
        <v>14</v>
      </c>
      <c r="I38">
        <v>155.5</v>
      </c>
      <c r="J38" t="s">
        <v>884</v>
      </c>
    </row>
    <row r="39" spans="1:10" x14ac:dyDescent="0.35">
      <c r="A39" t="str">
        <f t="shared" si="0"/>
        <v>Наседкина КсенияЖ12</v>
      </c>
      <c r="B39" s="3">
        <v>15</v>
      </c>
      <c r="C39" t="s">
        <v>689</v>
      </c>
      <c r="D39" t="s">
        <v>12</v>
      </c>
      <c r="E39">
        <v>18</v>
      </c>
      <c r="F39" t="s">
        <v>45</v>
      </c>
      <c r="G39" s="4">
        <v>8.9004629629629625E-3</v>
      </c>
      <c r="H39">
        <v>15</v>
      </c>
      <c r="I39">
        <v>151.9</v>
      </c>
      <c r="J39" t="s">
        <v>884</v>
      </c>
    </row>
    <row r="40" spans="1:10" x14ac:dyDescent="0.35">
      <c r="A40" t="str">
        <f t="shared" si="0"/>
        <v>Струкова СофияЖ12</v>
      </c>
      <c r="B40" s="3">
        <v>16</v>
      </c>
      <c r="C40" t="s">
        <v>63</v>
      </c>
      <c r="D40" t="s">
        <v>12</v>
      </c>
      <c r="E40">
        <v>18</v>
      </c>
      <c r="F40" t="s">
        <v>64</v>
      </c>
      <c r="G40" s="4">
        <v>9.2013888888888892E-3</v>
      </c>
      <c r="H40">
        <v>16</v>
      </c>
      <c r="I40">
        <v>146.9</v>
      </c>
      <c r="J40" t="s">
        <v>884</v>
      </c>
    </row>
    <row r="41" spans="1:10" x14ac:dyDescent="0.35">
      <c r="A41" t="str">
        <f t="shared" si="0"/>
        <v>Собинина ЕлизаветаЖ12</v>
      </c>
      <c r="B41" s="3">
        <v>17</v>
      </c>
      <c r="C41" t="s">
        <v>42</v>
      </c>
      <c r="D41" t="s">
        <v>12</v>
      </c>
      <c r="E41">
        <v>18</v>
      </c>
      <c r="F41" t="s">
        <v>34</v>
      </c>
      <c r="G41" s="4">
        <v>9.2824074074074076E-3</v>
      </c>
      <c r="H41">
        <v>17</v>
      </c>
      <c r="I41">
        <v>145.5</v>
      </c>
      <c r="J41" t="s">
        <v>884</v>
      </c>
    </row>
    <row r="42" spans="1:10" x14ac:dyDescent="0.35">
      <c r="A42" t="str">
        <f t="shared" si="0"/>
        <v>Захарова ДарьяЖ12</v>
      </c>
      <c r="B42" s="3">
        <v>18</v>
      </c>
      <c r="C42" t="s">
        <v>39</v>
      </c>
      <c r="D42" t="s">
        <v>12</v>
      </c>
      <c r="E42">
        <v>18</v>
      </c>
      <c r="F42" t="s">
        <v>40</v>
      </c>
      <c r="G42" s="4">
        <v>9.4907407407407406E-3</v>
      </c>
      <c r="H42">
        <v>18</v>
      </c>
      <c r="I42">
        <v>142.1</v>
      </c>
      <c r="J42" t="s">
        <v>884</v>
      </c>
    </row>
    <row r="43" spans="1:10" x14ac:dyDescent="0.35">
      <c r="A43" t="str">
        <f t="shared" si="0"/>
        <v>Терновых ВарвараЖ12</v>
      </c>
      <c r="B43" s="3">
        <v>19</v>
      </c>
      <c r="C43" t="s">
        <v>61</v>
      </c>
      <c r="D43" t="s">
        <v>12</v>
      </c>
      <c r="E43">
        <v>18</v>
      </c>
      <c r="F43" t="s">
        <v>27</v>
      </c>
      <c r="G43" s="4">
        <v>9.5601851851851855E-3</v>
      </c>
      <c r="H43">
        <v>19</v>
      </c>
      <c r="I43">
        <v>140.9</v>
      </c>
      <c r="J43" t="s">
        <v>884</v>
      </c>
    </row>
    <row r="44" spans="1:10" x14ac:dyDescent="0.35">
      <c r="A44" t="str">
        <f t="shared" si="0"/>
        <v>Косарева ВикторияЖ12</v>
      </c>
      <c r="B44" s="3">
        <v>20</v>
      </c>
      <c r="C44" t="s">
        <v>67</v>
      </c>
      <c r="D44" t="s">
        <v>12</v>
      </c>
      <c r="E44">
        <v>18</v>
      </c>
      <c r="F44" t="s">
        <v>53</v>
      </c>
      <c r="G44" s="4">
        <v>9.8495370370370369E-3</v>
      </c>
      <c r="H44">
        <v>20</v>
      </c>
      <c r="I44">
        <v>136.1</v>
      </c>
      <c r="J44" t="s">
        <v>884</v>
      </c>
    </row>
    <row r="45" spans="1:10" x14ac:dyDescent="0.35">
      <c r="A45" t="str">
        <f t="shared" si="0"/>
        <v>Королькова ЕвгенияЖ12</v>
      </c>
      <c r="B45" s="3">
        <v>21</v>
      </c>
      <c r="C45" t="s">
        <v>534</v>
      </c>
      <c r="D45" t="s">
        <v>12</v>
      </c>
      <c r="E45">
        <v>18</v>
      </c>
      <c r="F45" t="s">
        <v>27</v>
      </c>
      <c r="G45" s="4">
        <v>1.0011574074074074E-2</v>
      </c>
      <c r="H45">
        <v>21</v>
      </c>
      <c r="I45">
        <v>133.4</v>
      </c>
      <c r="J45" t="s">
        <v>884</v>
      </c>
    </row>
    <row r="46" spans="1:10" x14ac:dyDescent="0.35">
      <c r="A46" t="str">
        <f t="shared" si="0"/>
        <v>Коровина КсенияЖ12</v>
      </c>
      <c r="B46" s="3">
        <v>22</v>
      </c>
      <c r="C46" t="s">
        <v>55</v>
      </c>
      <c r="D46" t="s">
        <v>12</v>
      </c>
      <c r="E46">
        <v>18</v>
      </c>
      <c r="F46" t="s">
        <v>40</v>
      </c>
      <c r="G46" s="4">
        <v>1.0150462962962964E-2</v>
      </c>
      <c r="H46">
        <v>22</v>
      </c>
      <c r="I46">
        <v>131.1</v>
      </c>
      <c r="J46" t="s">
        <v>884</v>
      </c>
    </row>
    <row r="47" spans="1:10" x14ac:dyDescent="0.35">
      <c r="A47" t="str">
        <f t="shared" si="0"/>
        <v>Васьковская СофьяЖ12</v>
      </c>
      <c r="B47" s="3">
        <v>23</v>
      </c>
      <c r="C47" t="s">
        <v>57</v>
      </c>
      <c r="D47" t="s">
        <v>12</v>
      </c>
      <c r="E47">
        <v>18</v>
      </c>
      <c r="F47" t="s">
        <v>45</v>
      </c>
      <c r="G47" s="4">
        <v>1.0162037037037037E-2</v>
      </c>
      <c r="H47">
        <v>23</v>
      </c>
      <c r="I47">
        <v>130.9</v>
      </c>
      <c r="J47" t="s">
        <v>884</v>
      </c>
    </row>
    <row r="48" spans="1:10" x14ac:dyDescent="0.35">
      <c r="A48" t="str">
        <f t="shared" si="0"/>
        <v>Арапова НеллиЖ12</v>
      </c>
      <c r="B48" s="3">
        <v>24</v>
      </c>
      <c r="C48" t="s">
        <v>46</v>
      </c>
      <c r="D48" t="s">
        <v>12</v>
      </c>
      <c r="E48">
        <v>18</v>
      </c>
      <c r="F48" t="s">
        <v>20</v>
      </c>
      <c r="G48" s="4">
        <v>1.0393518518518519E-2</v>
      </c>
      <c r="H48">
        <v>24</v>
      </c>
      <c r="I48">
        <v>127</v>
      </c>
      <c r="J48" t="s">
        <v>884</v>
      </c>
    </row>
    <row r="49" spans="1:10" x14ac:dyDescent="0.35">
      <c r="A49" t="str">
        <f t="shared" si="0"/>
        <v>Анциферова ВикторияЖ12</v>
      </c>
      <c r="B49" s="3">
        <v>25</v>
      </c>
      <c r="C49" t="s">
        <v>62</v>
      </c>
      <c r="D49" t="s">
        <v>12</v>
      </c>
      <c r="E49">
        <v>18</v>
      </c>
      <c r="F49" t="s">
        <v>20</v>
      </c>
      <c r="G49" s="4">
        <v>1.1979166666666666E-2</v>
      </c>
      <c r="H49">
        <v>25</v>
      </c>
      <c r="I49">
        <v>100.6</v>
      </c>
      <c r="J49" t="s">
        <v>884</v>
      </c>
    </row>
    <row r="50" spans="1:10" x14ac:dyDescent="0.35">
      <c r="A50" t="str">
        <f t="shared" si="0"/>
        <v>Сенцова ДарьяЖ12</v>
      </c>
      <c r="B50" s="3">
        <v>26</v>
      </c>
      <c r="C50" t="s">
        <v>52</v>
      </c>
      <c r="D50" t="s">
        <v>12</v>
      </c>
      <c r="E50">
        <v>18</v>
      </c>
      <c r="F50" t="s">
        <v>53</v>
      </c>
      <c r="G50" s="4">
        <v>1.207175925925926E-2</v>
      </c>
      <c r="H50">
        <v>26</v>
      </c>
      <c r="I50">
        <v>99.1</v>
      </c>
      <c r="J50" t="s">
        <v>884</v>
      </c>
    </row>
    <row r="51" spans="1:10" x14ac:dyDescent="0.35">
      <c r="A51" t="str">
        <f t="shared" si="0"/>
        <v>Асонова СофияЖ12</v>
      </c>
      <c r="B51" s="3">
        <v>27</v>
      </c>
      <c r="C51" t="s">
        <v>537</v>
      </c>
      <c r="D51" t="s">
        <v>12</v>
      </c>
      <c r="E51">
        <v>18</v>
      </c>
      <c r="F51" t="s">
        <v>34</v>
      </c>
      <c r="G51" s="4">
        <v>1.2615740740740742E-2</v>
      </c>
      <c r="H51">
        <v>27</v>
      </c>
      <c r="I51">
        <v>90</v>
      </c>
      <c r="J51" t="s">
        <v>884</v>
      </c>
    </row>
    <row r="52" spans="1:10" x14ac:dyDescent="0.35">
      <c r="A52" t="str">
        <f t="shared" si="0"/>
        <v>Криуля ВалерияЖ12</v>
      </c>
      <c r="B52" s="3">
        <v>28</v>
      </c>
      <c r="C52" t="s">
        <v>37</v>
      </c>
      <c r="D52" t="s">
        <v>12</v>
      </c>
      <c r="E52">
        <v>18</v>
      </c>
      <c r="F52" t="s">
        <v>20</v>
      </c>
      <c r="G52" s="4">
        <v>1.283564814814815E-2</v>
      </c>
      <c r="H52">
        <v>28</v>
      </c>
      <c r="I52">
        <v>86.4</v>
      </c>
      <c r="J52" t="s">
        <v>884</v>
      </c>
    </row>
    <row r="53" spans="1:10" x14ac:dyDescent="0.35">
      <c r="A53" t="str">
        <f t="shared" si="0"/>
        <v>Малышева МарияЖ12</v>
      </c>
      <c r="B53" s="3">
        <v>29</v>
      </c>
      <c r="C53" t="s">
        <v>690</v>
      </c>
      <c r="D53" t="s">
        <v>12</v>
      </c>
      <c r="E53">
        <v>18</v>
      </c>
      <c r="F53" t="s">
        <v>17</v>
      </c>
      <c r="G53" s="4">
        <v>1.329861111111111E-2</v>
      </c>
      <c r="H53">
        <v>29</v>
      </c>
      <c r="I53">
        <v>78.7</v>
      </c>
      <c r="J53" t="s">
        <v>884</v>
      </c>
    </row>
    <row r="54" spans="1:10" x14ac:dyDescent="0.35">
      <c r="A54" t="str">
        <f t="shared" si="0"/>
        <v>Мальцева ЕлизаветаЖ12</v>
      </c>
      <c r="B54" s="3">
        <v>30</v>
      </c>
      <c r="C54" t="s">
        <v>536</v>
      </c>
      <c r="D54" t="s">
        <v>12</v>
      </c>
      <c r="E54">
        <v>18</v>
      </c>
      <c r="F54" t="s">
        <v>85</v>
      </c>
      <c r="G54" s="4">
        <v>1.3402777777777777E-2</v>
      </c>
      <c r="H54">
        <v>30</v>
      </c>
      <c r="I54">
        <v>76.900000000000006</v>
      </c>
      <c r="J54" t="s">
        <v>884</v>
      </c>
    </row>
    <row r="55" spans="1:10" x14ac:dyDescent="0.35">
      <c r="A55" t="str">
        <f t="shared" si="0"/>
        <v>Линькова АнастасияЖ12</v>
      </c>
      <c r="B55" s="3">
        <v>31</v>
      </c>
      <c r="C55" t="s">
        <v>538</v>
      </c>
      <c r="D55" t="s">
        <v>12</v>
      </c>
      <c r="E55">
        <v>18</v>
      </c>
      <c r="F55" t="s">
        <v>27</v>
      </c>
      <c r="G55" s="4">
        <v>1.3611111111111114E-2</v>
      </c>
      <c r="H55">
        <v>31</v>
      </c>
      <c r="I55">
        <v>73.5</v>
      </c>
      <c r="J55" t="s">
        <v>884</v>
      </c>
    </row>
    <row r="56" spans="1:10" x14ac:dyDescent="0.35">
      <c r="A56" t="str">
        <f t="shared" si="0"/>
        <v>Голева ДарьяЖ12</v>
      </c>
      <c r="B56" s="3">
        <v>32</v>
      </c>
      <c r="C56" t="s">
        <v>691</v>
      </c>
      <c r="D56" t="s">
        <v>12</v>
      </c>
      <c r="E56">
        <v>18</v>
      </c>
      <c r="F56" t="s">
        <v>529</v>
      </c>
      <c r="G56" s="4">
        <v>1.5208333333333332E-2</v>
      </c>
      <c r="H56">
        <v>32</v>
      </c>
      <c r="I56">
        <v>46.9</v>
      </c>
      <c r="J56" t="s">
        <v>884</v>
      </c>
    </row>
    <row r="57" spans="1:10" x14ac:dyDescent="0.35">
      <c r="A57" t="str">
        <f t="shared" si="0"/>
        <v>Киселева МарияЖ12</v>
      </c>
      <c r="B57" s="3">
        <v>33</v>
      </c>
      <c r="C57" t="s">
        <v>544</v>
      </c>
      <c r="D57" t="s">
        <v>12</v>
      </c>
      <c r="E57">
        <v>18</v>
      </c>
      <c r="F57" t="s">
        <v>85</v>
      </c>
      <c r="G57" s="4">
        <v>1.6203703703703703E-2</v>
      </c>
      <c r="H57">
        <v>33</v>
      </c>
      <c r="I57">
        <v>30.3</v>
      </c>
      <c r="J57" t="s">
        <v>884</v>
      </c>
    </row>
    <row r="58" spans="1:10" x14ac:dyDescent="0.35">
      <c r="A58" t="str">
        <f t="shared" si="0"/>
        <v>Тесцова АнастасияЖ12</v>
      </c>
      <c r="B58" s="3">
        <v>34</v>
      </c>
      <c r="C58" t="s">
        <v>671</v>
      </c>
      <c r="D58" t="s">
        <v>12</v>
      </c>
      <c r="E58">
        <v>18</v>
      </c>
      <c r="F58" t="s">
        <v>45</v>
      </c>
      <c r="G58" s="4">
        <v>1.6516203703703703E-2</v>
      </c>
      <c r="H58">
        <v>34</v>
      </c>
      <c r="I58">
        <v>25.1</v>
      </c>
      <c r="J58" t="s">
        <v>884</v>
      </c>
    </row>
    <row r="59" spans="1:10" x14ac:dyDescent="0.35">
      <c r="A59" t="str">
        <f t="shared" si="0"/>
        <v>Чащина СофияЖ12</v>
      </c>
      <c r="B59" s="3">
        <v>35</v>
      </c>
      <c r="C59" t="s">
        <v>50</v>
      </c>
      <c r="D59" t="s">
        <v>12</v>
      </c>
      <c r="E59">
        <v>18</v>
      </c>
      <c r="F59" t="s">
        <v>51</v>
      </c>
      <c r="G59" s="4">
        <v>1.892361111111111E-2</v>
      </c>
      <c r="H59">
        <v>35</v>
      </c>
      <c r="I59">
        <v>1</v>
      </c>
      <c r="J59" t="s">
        <v>884</v>
      </c>
    </row>
    <row r="60" spans="1:10" x14ac:dyDescent="0.35">
      <c r="A60" t="str">
        <f t="shared" si="0"/>
        <v>Мусияченко ВалерияЖ12</v>
      </c>
      <c r="B60" s="3">
        <v>36</v>
      </c>
      <c r="C60" t="s">
        <v>692</v>
      </c>
      <c r="D60" t="s">
        <v>12</v>
      </c>
      <c r="E60">
        <v>18</v>
      </c>
      <c r="F60" t="s">
        <v>45</v>
      </c>
      <c r="G60" s="4">
        <v>2.2418981481481481E-2</v>
      </c>
      <c r="H60">
        <v>36</v>
      </c>
      <c r="I60">
        <v>1</v>
      </c>
      <c r="J60" t="s">
        <v>884</v>
      </c>
    </row>
    <row r="61" spans="1:10" x14ac:dyDescent="0.35">
      <c r="A61" t="str">
        <f t="shared" si="0"/>
        <v>Харченко ПолинаЖ12</v>
      </c>
      <c r="B61" s="3">
        <v>37</v>
      </c>
      <c r="C61" t="s">
        <v>71</v>
      </c>
      <c r="D61" t="s">
        <v>12</v>
      </c>
      <c r="E61">
        <v>18</v>
      </c>
      <c r="F61" t="s">
        <v>45</v>
      </c>
      <c r="G61" s="4">
        <v>2.4421296296296292E-2</v>
      </c>
      <c r="H61">
        <v>37</v>
      </c>
      <c r="I61">
        <v>1</v>
      </c>
      <c r="J61" t="s">
        <v>884</v>
      </c>
    </row>
    <row r="62" spans="1:10" x14ac:dyDescent="0.35">
      <c r="A62" t="str">
        <f t="shared" si="0"/>
        <v>Аксенова МарияЖ12</v>
      </c>
      <c r="B62" s="3">
        <v>38</v>
      </c>
      <c r="C62" t="s">
        <v>77</v>
      </c>
      <c r="D62" t="s">
        <v>12</v>
      </c>
      <c r="E62">
        <v>18</v>
      </c>
      <c r="F62" t="s">
        <v>25</v>
      </c>
      <c r="G62" s="4">
        <v>2.8703703703703703E-2</v>
      </c>
      <c r="H62">
        <v>38</v>
      </c>
      <c r="I62">
        <v>1</v>
      </c>
      <c r="J62" t="s">
        <v>884</v>
      </c>
    </row>
    <row r="63" spans="1:10" x14ac:dyDescent="0.35">
      <c r="A63" t="str">
        <f t="shared" si="0"/>
        <v>Казаринова СофьяЖ12</v>
      </c>
      <c r="B63" s="3">
        <v>39</v>
      </c>
      <c r="C63" t="s">
        <v>693</v>
      </c>
      <c r="D63" t="s">
        <v>12</v>
      </c>
      <c r="E63">
        <v>18</v>
      </c>
      <c r="F63" t="s">
        <v>22</v>
      </c>
      <c r="G63" t="s">
        <v>684</v>
      </c>
      <c r="I63">
        <v>0</v>
      </c>
      <c r="J63" t="s">
        <v>884</v>
      </c>
    </row>
    <row r="64" spans="1:10" x14ac:dyDescent="0.35">
      <c r="A64" t="str">
        <f t="shared" si="0"/>
        <v>Бартеньева КсенияЖ12</v>
      </c>
      <c r="B64" s="3">
        <v>40</v>
      </c>
      <c r="C64" t="s">
        <v>694</v>
      </c>
      <c r="D64" t="s">
        <v>12</v>
      </c>
      <c r="E64">
        <v>18</v>
      </c>
      <c r="F64" t="s">
        <v>17</v>
      </c>
      <c r="G64" t="s">
        <v>684</v>
      </c>
      <c r="I64">
        <v>0</v>
      </c>
      <c r="J64" t="s">
        <v>884</v>
      </c>
    </row>
    <row r="65" spans="1:10" x14ac:dyDescent="0.35">
      <c r="A65" t="str">
        <f t="shared" si="0"/>
        <v>Токарева КсенияЖ12</v>
      </c>
      <c r="B65" s="3">
        <v>41</v>
      </c>
      <c r="C65" t="s">
        <v>70</v>
      </c>
      <c r="D65" t="s">
        <v>12</v>
      </c>
      <c r="E65">
        <v>18</v>
      </c>
      <c r="F65" t="s">
        <v>45</v>
      </c>
      <c r="G65" t="s">
        <v>684</v>
      </c>
      <c r="I65">
        <v>0</v>
      </c>
      <c r="J65" t="s">
        <v>884</v>
      </c>
    </row>
    <row r="66" spans="1:10" x14ac:dyDescent="0.35">
      <c r="A66" t="str">
        <f t="shared" si="0"/>
        <v>Курова НатальяЖ12</v>
      </c>
      <c r="B66" s="3">
        <v>42</v>
      </c>
      <c r="C66" t="s">
        <v>695</v>
      </c>
      <c r="D66" t="s">
        <v>12</v>
      </c>
      <c r="E66">
        <v>18</v>
      </c>
      <c r="F66" t="s">
        <v>17</v>
      </c>
      <c r="G66" t="s">
        <v>684</v>
      </c>
      <c r="I66">
        <v>0</v>
      </c>
      <c r="J66" t="s">
        <v>884</v>
      </c>
    </row>
    <row r="67" spans="1:10" x14ac:dyDescent="0.35">
      <c r="A67" t="str">
        <f t="shared" si="0"/>
        <v/>
      </c>
    </row>
    <row r="68" spans="1:10" ht="15.5" x14ac:dyDescent="0.35">
      <c r="A68" t="str">
        <f t="shared" si="0"/>
        <v>13 КП, 1,9 км</v>
      </c>
      <c r="B68" s="1" t="s">
        <v>82</v>
      </c>
      <c r="C68" t="s">
        <v>696</v>
      </c>
    </row>
    <row r="69" spans="1:10" x14ac:dyDescent="0.35">
      <c r="A69" t="str">
        <f t="shared" ref="A69:A132" si="1">C69&amp;J69</f>
        <v/>
      </c>
    </row>
    <row r="70" spans="1:10" x14ac:dyDescent="0.35">
      <c r="A70" t="str">
        <f t="shared" si="1"/>
        <v>Фамилия, имя</v>
      </c>
      <c r="B70" s="2" t="s">
        <v>2</v>
      </c>
      <c r="C70" t="s">
        <v>3</v>
      </c>
      <c r="D70" t="s">
        <v>4</v>
      </c>
      <c r="E70" t="s">
        <v>5</v>
      </c>
      <c r="F70" t="s">
        <v>6</v>
      </c>
      <c r="G70" t="s">
        <v>676</v>
      </c>
      <c r="H70" t="s">
        <v>677</v>
      </c>
      <c r="I70" t="s">
        <v>10</v>
      </c>
    </row>
    <row r="71" spans="1:10" x14ac:dyDescent="0.35">
      <c r="A71" t="str">
        <f t="shared" si="1"/>
        <v>Шишова ДарьяЖ14</v>
      </c>
      <c r="B71" s="3">
        <v>1</v>
      </c>
      <c r="C71" t="s">
        <v>546</v>
      </c>
      <c r="D71" t="s">
        <v>12</v>
      </c>
      <c r="E71">
        <v>18</v>
      </c>
      <c r="F71" t="s">
        <v>528</v>
      </c>
      <c r="G71" s="4">
        <v>7.5000000000000006E-3</v>
      </c>
      <c r="H71">
        <v>1</v>
      </c>
      <c r="I71">
        <v>200</v>
      </c>
      <c r="J71" t="s">
        <v>885</v>
      </c>
    </row>
    <row r="72" spans="1:10" x14ac:dyDescent="0.35">
      <c r="A72" t="str">
        <f t="shared" si="1"/>
        <v>Иванова ПолинаЖ14</v>
      </c>
      <c r="B72" s="3">
        <v>2</v>
      </c>
      <c r="C72" t="s">
        <v>92</v>
      </c>
      <c r="D72" t="s">
        <v>12</v>
      </c>
      <c r="E72">
        <v>18</v>
      </c>
      <c r="F72" t="s">
        <v>528</v>
      </c>
      <c r="G72" s="4">
        <v>7.8356481481481489E-3</v>
      </c>
      <c r="H72">
        <v>2</v>
      </c>
      <c r="I72">
        <v>195.6</v>
      </c>
      <c r="J72" t="s">
        <v>885</v>
      </c>
    </row>
    <row r="73" spans="1:10" x14ac:dyDescent="0.35">
      <c r="A73" t="str">
        <f t="shared" si="1"/>
        <v>Уразова ЯрославаЖ14</v>
      </c>
      <c r="B73" s="3">
        <v>3</v>
      </c>
      <c r="C73" t="s">
        <v>84</v>
      </c>
      <c r="D73" t="s">
        <v>12</v>
      </c>
      <c r="E73">
        <v>18</v>
      </c>
      <c r="F73" t="s">
        <v>85</v>
      </c>
      <c r="G73" s="4">
        <v>7.9629629629629634E-3</v>
      </c>
      <c r="H73">
        <v>3</v>
      </c>
      <c r="I73">
        <v>193.9</v>
      </c>
      <c r="J73" t="s">
        <v>885</v>
      </c>
    </row>
    <row r="74" spans="1:10" x14ac:dyDescent="0.35">
      <c r="A74" t="str">
        <f t="shared" si="1"/>
        <v>Неделина ВарвараЖ14</v>
      </c>
      <c r="B74" s="3">
        <v>4</v>
      </c>
      <c r="C74" t="s">
        <v>86</v>
      </c>
      <c r="D74" t="s">
        <v>12</v>
      </c>
      <c r="E74">
        <v>18</v>
      </c>
      <c r="F74" t="s">
        <v>529</v>
      </c>
      <c r="G74" s="4">
        <v>8.113425925925925E-3</v>
      </c>
      <c r="H74">
        <v>4</v>
      </c>
      <c r="I74">
        <v>191.9</v>
      </c>
      <c r="J74" t="s">
        <v>885</v>
      </c>
    </row>
    <row r="75" spans="1:10" x14ac:dyDescent="0.35">
      <c r="A75" t="str">
        <f t="shared" si="1"/>
        <v>Ушакова МарияЖ14</v>
      </c>
      <c r="B75" s="3">
        <v>5</v>
      </c>
      <c r="C75" t="s">
        <v>99</v>
      </c>
      <c r="D75" t="s">
        <v>12</v>
      </c>
      <c r="E75">
        <v>18</v>
      </c>
      <c r="F75" t="s">
        <v>45</v>
      </c>
      <c r="G75" s="4">
        <v>8.1712962962962963E-3</v>
      </c>
      <c r="H75">
        <v>5</v>
      </c>
      <c r="I75">
        <v>191.1</v>
      </c>
      <c r="J75" t="s">
        <v>885</v>
      </c>
    </row>
    <row r="76" spans="1:10" x14ac:dyDescent="0.35">
      <c r="A76" t="str">
        <f t="shared" si="1"/>
        <v>Кузовкина ДарьяЖ14</v>
      </c>
      <c r="B76" s="3">
        <v>6</v>
      </c>
      <c r="C76" t="s">
        <v>547</v>
      </c>
      <c r="D76" t="s">
        <v>12</v>
      </c>
      <c r="E76">
        <v>18</v>
      </c>
      <c r="F76" t="s">
        <v>528</v>
      </c>
      <c r="G76" s="4">
        <v>8.1944444444444452E-3</v>
      </c>
      <c r="H76">
        <v>6</v>
      </c>
      <c r="I76">
        <v>190.8</v>
      </c>
      <c r="J76" t="s">
        <v>885</v>
      </c>
    </row>
    <row r="77" spans="1:10" x14ac:dyDescent="0.35">
      <c r="A77" t="str">
        <f t="shared" si="1"/>
        <v>Бердникова ВероникаЖ14</v>
      </c>
      <c r="B77" s="3">
        <v>7</v>
      </c>
      <c r="C77" t="s">
        <v>88</v>
      </c>
      <c r="D77" t="s">
        <v>12</v>
      </c>
      <c r="E77">
        <v>18</v>
      </c>
      <c r="F77" t="s">
        <v>529</v>
      </c>
      <c r="G77" s="4">
        <v>8.2523148148148148E-3</v>
      </c>
      <c r="H77">
        <v>7</v>
      </c>
      <c r="I77">
        <v>190</v>
      </c>
      <c r="J77" t="s">
        <v>885</v>
      </c>
    </row>
    <row r="78" spans="1:10" x14ac:dyDescent="0.35">
      <c r="A78" t="str">
        <f t="shared" si="1"/>
        <v>Громашева ДарьяЖ14</v>
      </c>
      <c r="B78" s="3">
        <v>8</v>
      </c>
      <c r="C78" t="s">
        <v>87</v>
      </c>
      <c r="D78" t="s">
        <v>12</v>
      </c>
      <c r="E78">
        <v>18</v>
      </c>
      <c r="F78" t="s">
        <v>17</v>
      </c>
      <c r="G78" s="4">
        <v>8.3217592592592596E-3</v>
      </c>
      <c r="H78">
        <v>8</v>
      </c>
      <c r="I78">
        <v>189.1</v>
      </c>
      <c r="J78" t="s">
        <v>885</v>
      </c>
    </row>
    <row r="79" spans="1:10" x14ac:dyDescent="0.35">
      <c r="A79" t="str">
        <f t="shared" si="1"/>
        <v>Шкурина МарияЖ14</v>
      </c>
      <c r="B79" s="3">
        <v>9</v>
      </c>
      <c r="C79" t="s">
        <v>89</v>
      </c>
      <c r="D79" t="s">
        <v>12</v>
      </c>
      <c r="E79">
        <v>18</v>
      </c>
      <c r="F79" t="s">
        <v>40</v>
      </c>
      <c r="G79" s="4">
        <v>8.5532407407407415E-3</v>
      </c>
      <c r="H79">
        <v>9</v>
      </c>
      <c r="I79">
        <v>186</v>
      </c>
      <c r="J79" t="s">
        <v>885</v>
      </c>
    </row>
    <row r="80" spans="1:10" x14ac:dyDescent="0.35">
      <c r="A80" t="str">
        <f t="shared" si="1"/>
        <v>Корсакова АнастасияЖ14</v>
      </c>
      <c r="B80" s="3">
        <v>10</v>
      </c>
      <c r="C80" t="s">
        <v>122</v>
      </c>
      <c r="D80" t="s">
        <v>12</v>
      </c>
      <c r="E80">
        <v>18</v>
      </c>
      <c r="F80" t="s">
        <v>40</v>
      </c>
      <c r="G80" s="4">
        <v>8.5763888888888886E-3</v>
      </c>
      <c r="H80">
        <v>10</v>
      </c>
      <c r="I80">
        <v>185.7</v>
      </c>
      <c r="J80" t="s">
        <v>885</v>
      </c>
    </row>
    <row r="81" spans="1:10" x14ac:dyDescent="0.35">
      <c r="A81" t="str">
        <f t="shared" si="1"/>
        <v>Шишлова АлисаЖ14</v>
      </c>
      <c r="B81" s="3">
        <v>11</v>
      </c>
      <c r="C81" t="s">
        <v>100</v>
      </c>
      <c r="D81" t="s">
        <v>12</v>
      </c>
      <c r="E81">
        <v>18</v>
      </c>
      <c r="F81" t="s">
        <v>85</v>
      </c>
      <c r="G81" s="4">
        <v>9.0046296296296298E-3</v>
      </c>
      <c r="H81">
        <v>11</v>
      </c>
      <c r="I81">
        <v>180</v>
      </c>
      <c r="J81" t="s">
        <v>885</v>
      </c>
    </row>
    <row r="82" spans="1:10" x14ac:dyDescent="0.35">
      <c r="A82" t="str">
        <f t="shared" si="1"/>
        <v>Ряскина ВикторияЖ14</v>
      </c>
      <c r="B82" s="3">
        <v>12</v>
      </c>
      <c r="C82" t="s">
        <v>90</v>
      </c>
      <c r="D82" t="s">
        <v>12</v>
      </c>
      <c r="E82">
        <v>18</v>
      </c>
      <c r="F82" t="s">
        <v>85</v>
      </c>
      <c r="G82" s="4">
        <v>9.2476851851851852E-3</v>
      </c>
      <c r="H82">
        <v>12</v>
      </c>
      <c r="I82">
        <v>176.7</v>
      </c>
      <c r="J82" t="s">
        <v>885</v>
      </c>
    </row>
    <row r="83" spans="1:10" x14ac:dyDescent="0.35">
      <c r="A83" t="str">
        <f t="shared" si="1"/>
        <v>Косыгина ВероникаЖ14</v>
      </c>
      <c r="B83" s="3">
        <v>13</v>
      </c>
      <c r="C83" t="s">
        <v>93</v>
      </c>
      <c r="D83" t="s">
        <v>12</v>
      </c>
      <c r="E83">
        <v>18</v>
      </c>
      <c r="F83" t="s">
        <v>64</v>
      </c>
      <c r="G83" s="4">
        <v>9.5138888888888894E-3</v>
      </c>
      <c r="H83">
        <v>13</v>
      </c>
      <c r="I83">
        <v>173.2</v>
      </c>
      <c r="J83" t="s">
        <v>885</v>
      </c>
    </row>
    <row r="84" spans="1:10" x14ac:dyDescent="0.35">
      <c r="A84" t="str">
        <f t="shared" si="1"/>
        <v>Лелякова СоняЖ14</v>
      </c>
      <c r="B84" s="3">
        <v>14</v>
      </c>
      <c r="C84" t="s">
        <v>98</v>
      </c>
      <c r="D84" t="s">
        <v>12</v>
      </c>
      <c r="E84">
        <v>18</v>
      </c>
      <c r="F84" t="s">
        <v>85</v>
      </c>
      <c r="G84" s="4">
        <v>9.5833333333333343E-3</v>
      </c>
      <c r="H84">
        <v>14</v>
      </c>
      <c r="I84">
        <v>172.3</v>
      </c>
      <c r="J84" t="s">
        <v>885</v>
      </c>
    </row>
    <row r="85" spans="1:10" x14ac:dyDescent="0.35">
      <c r="A85" t="str">
        <f t="shared" si="1"/>
        <v>Рябых АннаЖ14</v>
      </c>
      <c r="B85" s="3">
        <v>15</v>
      </c>
      <c r="C85" t="s">
        <v>674</v>
      </c>
      <c r="D85" t="s">
        <v>12</v>
      </c>
      <c r="E85">
        <v>18</v>
      </c>
      <c r="F85" t="s">
        <v>528</v>
      </c>
      <c r="G85" s="4">
        <v>9.618055555555555E-3</v>
      </c>
      <c r="H85">
        <v>15</v>
      </c>
      <c r="I85">
        <v>171.8</v>
      </c>
      <c r="J85" t="s">
        <v>885</v>
      </c>
    </row>
    <row r="86" spans="1:10" x14ac:dyDescent="0.35">
      <c r="A86" t="str">
        <f t="shared" si="1"/>
        <v>Станченко АнастасияЖ14</v>
      </c>
      <c r="B86" s="3">
        <v>16</v>
      </c>
      <c r="C86" t="s">
        <v>121</v>
      </c>
      <c r="D86" t="s">
        <v>12</v>
      </c>
      <c r="E86">
        <v>18</v>
      </c>
      <c r="F86" t="s">
        <v>45</v>
      </c>
      <c r="G86" s="4">
        <v>9.7685185185185184E-3</v>
      </c>
      <c r="H86">
        <v>16</v>
      </c>
      <c r="I86">
        <v>169.8</v>
      </c>
      <c r="J86" t="s">
        <v>885</v>
      </c>
    </row>
    <row r="87" spans="1:10" x14ac:dyDescent="0.35">
      <c r="A87" t="str">
        <f t="shared" si="1"/>
        <v>Матузова НикаЖ14</v>
      </c>
      <c r="B87" s="3">
        <v>17</v>
      </c>
      <c r="C87" t="s">
        <v>697</v>
      </c>
      <c r="D87" t="s">
        <v>12</v>
      </c>
      <c r="E87">
        <v>18</v>
      </c>
      <c r="F87" t="s">
        <v>34</v>
      </c>
      <c r="G87" s="4">
        <v>9.9537037037037042E-3</v>
      </c>
      <c r="H87">
        <v>17</v>
      </c>
      <c r="I87">
        <v>167.3</v>
      </c>
      <c r="J87" t="s">
        <v>885</v>
      </c>
    </row>
    <row r="88" spans="1:10" x14ac:dyDescent="0.35">
      <c r="A88" t="str">
        <f t="shared" si="1"/>
        <v>Грабиненко ЕленаЖ14</v>
      </c>
      <c r="B88" s="3">
        <v>18</v>
      </c>
      <c r="C88" t="s">
        <v>95</v>
      </c>
      <c r="D88" t="s">
        <v>12</v>
      </c>
      <c r="E88">
        <v>18</v>
      </c>
      <c r="F88" t="s">
        <v>40</v>
      </c>
      <c r="G88" s="4">
        <v>1.0243055555555556E-2</v>
      </c>
      <c r="H88">
        <v>18</v>
      </c>
      <c r="I88">
        <v>163.5</v>
      </c>
      <c r="J88" t="s">
        <v>885</v>
      </c>
    </row>
    <row r="89" spans="1:10" x14ac:dyDescent="0.35">
      <c r="A89" t="str">
        <f t="shared" si="1"/>
        <v>Снегирева ЕлизаветаЖ14</v>
      </c>
      <c r="B89" s="3">
        <v>19</v>
      </c>
      <c r="C89" t="s">
        <v>91</v>
      </c>
      <c r="D89" t="s">
        <v>12</v>
      </c>
      <c r="E89">
        <v>18</v>
      </c>
      <c r="F89" t="s">
        <v>27</v>
      </c>
      <c r="G89" s="4">
        <v>1.0543981481481481E-2</v>
      </c>
      <c r="H89">
        <v>19</v>
      </c>
      <c r="I89">
        <v>159.5</v>
      </c>
      <c r="J89" t="s">
        <v>885</v>
      </c>
    </row>
    <row r="90" spans="1:10" x14ac:dyDescent="0.35">
      <c r="A90" t="str">
        <f t="shared" si="1"/>
        <v>Рябова АнастасияЖ14</v>
      </c>
      <c r="B90" s="3">
        <v>20</v>
      </c>
      <c r="C90" t="s">
        <v>548</v>
      </c>
      <c r="D90" t="s">
        <v>12</v>
      </c>
      <c r="E90">
        <v>18</v>
      </c>
      <c r="F90" t="s">
        <v>64</v>
      </c>
      <c r="G90" s="4">
        <v>1.064814814814815E-2</v>
      </c>
      <c r="H90">
        <v>20</v>
      </c>
      <c r="I90">
        <v>158.1</v>
      </c>
      <c r="J90" t="s">
        <v>885</v>
      </c>
    </row>
    <row r="91" spans="1:10" x14ac:dyDescent="0.35">
      <c r="A91" t="str">
        <f t="shared" si="1"/>
        <v>Бударина АлисаЖ14</v>
      </c>
      <c r="B91" s="3">
        <v>21</v>
      </c>
      <c r="C91" t="s">
        <v>123</v>
      </c>
      <c r="D91" t="s">
        <v>12</v>
      </c>
      <c r="E91">
        <v>18</v>
      </c>
      <c r="F91" t="s">
        <v>528</v>
      </c>
      <c r="G91" s="4">
        <v>1.0891203703703703E-2</v>
      </c>
      <c r="H91">
        <v>21</v>
      </c>
      <c r="I91">
        <v>154.80000000000001</v>
      </c>
      <c r="J91" t="s">
        <v>885</v>
      </c>
    </row>
    <row r="92" spans="1:10" x14ac:dyDescent="0.35">
      <c r="A92" t="str">
        <f t="shared" si="1"/>
        <v>Козлова АлександраЖ14</v>
      </c>
      <c r="B92" s="3">
        <v>22</v>
      </c>
      <c r="C92" t="s">
        <v>698</v>
      </c>
      <c r="D92" t="s">
        <v>12</v>
      </c>
      <c r="E92">
        <v>18</v>
      </c>
      <c r="F92" t="s">
        <v>96</v>
      </c>
      <c r="G92" s="4">
        <v>1.1087962962962964E-2</v>
      </c>
      <c r="H92">
        <v>22</v>
      </c>
      <c r="I92">
        <v>152.19999999999999</v>
      </c>
      <c r="J92" t="s">
        <v>885</v>
      </c>
    </row>
    <row r="93" spans="1:10" x14ac:dyDescent="0.35">
      <c r="A93" t="str">
        <f t="shared" si="1"/>
        <v>Кукуева ЕлизаветаЖ14</v>
      </c>
      <c r="B93" s="3">
        <v>23</v>
      </c>
      <c r="C93" t="s">
        <v>113</v>
      </c>
      <c r="D93" t="s">
        <v>12</v>
      </c>
      <c r="E93">
        <v>18</v>
      </c>
      <c r="F93" t="s">
        <v>529</v>
      </c>
      <c r="G93" s="4">
        <v>1.1793981481481482E-2</v>
      </c>
      <c r="H93">
        <v>23</v>
      </c>
      <c r="I93">
        <v>142.80000000000001</v>
      </c>
      <c r="J93" t="s">
        <v>885</v>
      </c>
    </row>
    <row r="94" spans="1:10" x14ac:dyDescent="0.35">
      <c r="A94" t="str">
        <f t="shared" si="1"/>
        <v>Баженова МаргаритаЖ14</v>
      </c>
      <c r="B94" s="3">
        <v>24</v>
      </c>
      <c r="C94" t="s">
        <v>549</v>
      </c>
      <c r="D94" t="s">
        <v>12</v>
      </c>
      <c r="E94">
        <v>18</v>
      </c>
      <c r="F94" t="s">
        <v>53</v>
      </c>
      <c r="G94" s="4">
        <v>1.2361111111111113E-2</v>
      </c>
      <c r="H94">
        <v>24</v>
      </c>
      <c r="I94">
        <v>135.19999999999999</v>
      </c>
      <c r="J94" t="s">
        <v>885</v>
      </c>
    </row>
    <row r="95" spans="1:10" x14ac:dyDescent="0.35">
      <c r="A95" t="str">
        <f t="shared" si="1"/>
        <v>Лавлинская ВикторияЖ14</v>
      </c>
      <c r="B95" s="3">
        <v>25</v>
      </c>
      <c r="C95" t="s">
        <v>105</v>
      </c>
      <c r="D95" t="s">
        <v>12</v>
      </c>
      <c r="E95">
        <v>18</v>
      </c>
      <c r="F95" t="s">
        <v>25</v>
      </c>
      <c r="G95" s="4">
        <v>1.2719907407407407E-2</v>
      </c>
      <c r="H95">
        <v>25</v>
      </c>
      <c r="I95">
        <v>130.5</v>
      </c>
      <c r="J95" t="s">
        <v>885</v>
      </c>
    </row>
    <row r="96" spans="1:10" x14ac:dyDescent="0.35">
      <c r="A96" t="str">
        <f t="shared" si="1"/>
        <v>Божко АлинаЖ14</v>
      </c>
      <c r="B96" s="3">
        <v>26</v>
      </c>
      <c r="C96" t="s">
        <v>114</v>
      </c>
      <c r="D96" t="s">
        <v>12</v>
      </c>
      <c r="E96">
        <v>18</v>
      </c>
      <c r="F96" t="s">
        <v>20</v>
      </c>
      <c r="G96" s="4">
        <v>1.3101851851851852E-2</v>
      </c>
      <c r="H96">
        <v>26</v>
      </c>
      <c r="I96">
        <v>125.4</v>
      </c>
      <c r="J96" t="s">
        <v>885</v>
      </c>
    </row>
    <row r="97" spans="1:10" x14ac:dyDescent="0.35">
      <c r="A97" t="str">
        <f t="shared" si="1"/>
        <v>Харичкова КсенияЖ14</v>
      </c>
      <c r="B97" s="3">
        <v>27</v>
      </c>
      <c r="C97" t="s">
        <v>699</v>
      </c>
      <c r="D97" t="s">
        <v>12</v>
      </c>
      <c r="E97">
        <v>18</v>
      </c>
      <c r="F97" t="s">
        <v>96</v>
      </c>
      <c r="G97" s="4">
        <v>1.3726851851851851E-2</v>
      </c>
      <c r="H97">
        <v>27</v>
      </c>
      <c r="I97">
        <v>117</v>
      </c>
      <c r="J97" t="s">
        <v>885</v>
      </c>
    </row>
    <row r="98" spans="1:10" x14ac:dyDescent="0.35">
      <c r="A98" t="str">
        <f t="shared" si="1"/>
        <v>Хлебникова ВладиславаЖ14</v>
      </c>
      <c r="B98" s="3">
        <v>28</v>
      </c>
      <c r="C98" t="s">
        <v>700</v>
      </c>
      <c r="D98" t="s">
        <v>12</v>
      </c>
      <c r="E98">
        <v>18</v>
      </c>
      <c r="F98" t="s">
        <v>51</v>
      </c>
      <c r="G98" s="4">
        <v>1.40625E-2</v>
      </c>
      <c r="H98">
        <v>28</v>
      </c>
      <c r="I98">
        <v>112.5</v>
      </c>
      <c r="J98" t="s">
        <v>885</v>
      </c>
    </row>
    <row r="99" spans="1:10" x14ac:dyDescent="0.35">
      <c r="A99" t="str">
        <f t="shared" si="1"/>
        <v>Изюмова АннаЖ14</v>
      </c>
      <c r="B99" s="3">
        <v>29</v>
      </c>
      <c r="C99" t="s">
        <v>110</v>
      </c>
      <c r="D99" t="s">
        <v>12</v>
      </c>
      <c r="E99">
        <v>18</v>
      </c>
      <c r="F99" t="s">
        <v>25</v>
      </c>
      <c r="G99" s="4">
        <v>1.4490740740740742E-2</v>
      </c>
      <c r="H99">
        <v>29</v>
      </c>
      <c r="I99">
        <v>106.8</v>
      </c>
      <c r="J99" t="s">
        <v>885</v>
      </c>
    </row>
    <row r="100" spans="1:10" x14ac:dyDescent="0.35">
      <c r="A100" t="str">
        <f t="shared" si="1"/>
        <v>Королёва СофияЖ14</v>
      </c>
      <c r="B100" s="3">
        <v>30</v>
      </c>
      <c r="C100" t="s">
        <v>117</v>
      </c>
      <c r="D100" t="s">
        <v>12</v>
      </c>
      <c r="E100">
        <v>18</v>
      </c>
      <c r="F100" t="s">
        <v>529</v>
      </c>
      <c r="G100" s="4">
        <v>1.4537037037037038E-2</v>
      </c>
      <c r="H100">
        <v>30</v>
      </c>
      <c r="I100">
        <v>106.2</v>
      </c>
      <c r="J100" t="s">
        <v>885</v>
      </c>
    </row>
    <row r="101" spans="1:10" x14ac:dyDescent="0.35">
      <c r="A101" t="str">
        <f t="shared" si="1"/>
        <v>Кондратьева ЕлизаветаЖ14</v>
      </c>
      <c r="B101" s="3">
        <v>31</v>
      </c>
      <c r="C101" t="s">
        <v>106</v>
      </c>
      <c r="D101" t="s">
        <v>12</v>
      </c>
      <c r="E101">
        <v>18</v>
      </c>
      <c r="F101" t="s">
        <v>25</v>
      </c>
      <c r="G101" s="4">
        <v>1.4837962962962963E-2</v>
      </c>
      <c r="H101">
        <v>31</v>
      </c>
      <c r="I101">
        <v>102.2</v>
      </c>
      <c r="J101" t="s">
        <v>885</v>
      </c>
    </row>
    <row r="102" spans="1:10" x14ac:dyDescent="0.35">
      <c r="A102" t="str">
        <f t="shared" si="1"/>
        <v>Ковалева КираЖ14</v>
      </c>
      <c r="B102" s="3">
        <v>32</v>
      </c>
      <c r="C102" t="s">
        <v>118</v>
      </c>
      <c r="D102" t="s">
        <v>12</v>
      </c>
      <c r="E102">
        <v>18</v>
      </c>
      <c r="F102" t="s">
        <v>17</v>
      </c>
      <c r="G102" s="4">
        <v>1.5428240740740741E-2</v>
      </c>
      <c r="H102">
        <v>32</v>
      </c>
      <c r="I102">
        <v>94.3</v>
      </c>
      <c r="J102" t="s">
        <v>885</v>
      </c>
    </row>
    <row r="103" spans="1:10" x14ac:dyDescent="0.35">
      <c r="A103" t="str">
        <f t="shared" si="1"/>
        <v>Комарова ВикторияЖ14</v>
      </c>
      <c r="B103" s="3">
        <v>33</v>
      </c>
      <c r="C103" t="s">
        <v>104</v>
      </c>
      <c r="D103" t="s">
        <v>12</v>
      </c>
      <c r="E103">
        <v>18</v>
      </c>
      <c r="F103" t="s">
        <v>40</v>
      </c>
      <c r="G103" s="4">
        <v>1.5856481481481482E-2</v>
      </c>
      <c r="H103">
        <v>33</v>
      </c>
      <c r="I103">
        <v>88.6</v>
      </c>
      <c r="J103" t="s">
        <v>885</v>
      </c>
    </row>
    <row r="104" spans="1:10" x14ac:dyDescent="0.35">
      <c r="A104" t="str">
        <f t="shared" si="1"/>
        <v>Тарасова СофияЖ14</v>
      </c>
      <c r="B104" s="3">
        <v>34</v>
      </c>
      <c r="C104" t="s">
        <v>552</v>
      </c>
      <c r="D104" t="s">
        <v>12</v>
      </c>
      <c r="E104">
        <v>18</v>
      </c>
      <c r="F104" t="s">
        <v>53</v>
      </c>
      <c r="G104" s="4">
        <v>1.6863425925925928E-2</v>
      </c>
      <c r="H104">
        <v>34</v>
      </c>
      <c r="I104">
        <v>75.2</v>
      </c>
      <c r="J104" t="s">
        <v>885</v>
      </c>
    </row>
    <row r="105" spans="1:10" x14ac:dyDescent="0.35">
      <c r="A105" t="str">
        <f t="shared" si="1"/>
        <v>Бычуткина АлександраЖ14</v>
      </c>
      <c r="B105" s="3">
        <v>35</v>
      </c>
      <c r="C105" t="s">
        <v>108</v>
      </c>
      <c r="D105" t="s">
        <v>12</v>
      </c>
      <c r="E105">
        <v>18</v>
      </c>
      <c r="F105" t="s">
        <v>17</v>
      </c>
      <c r="G105" s="4">
        <v>1.7303240740740741E-2</v>
      </c>
      <c r="H105">
        <v>35</v>
      </c>
      <c r="I105">
        <v>69.3</v>
      </c>
      <c r="J105" t="s">
        <v>885</v>
      </c>
    </row>
    <row r="106" spans="1:10" x14ac:dyDescent="0.35">
      <c r="A106" t="str">
        <f t="shared" si="1"/>
        <v>Минакова АринаЖ14</v>
      </c>
      <c r="B106" s="3">
        <v>36</v>
      </c>
      <c r="C106" t="s">
        <v>701</v>
      </c>
      <c r="D106" t="s">
        <v>12</v>
      </c>
      <c r="E106">
        <v>18</v>
      </c>
      <c r="F106" t="s">
        <v>40</v>
      </c>
      <c r="G106" s="4">
        <v>2.1585648148148145E-2</v>
      </c>
      <c r="H106">
        <v>36</v>
      </c>
      <c r="I106">
        <v>12.2</v>
      </c>
      <c r="J106" t="s">
        <v>885</v>
      </c>
    </row>
    <row r="107" spans="1:10" x14ac:dyDescent="0.35">
      <c r="A107" t="str">
        <f t="shared" si="1"/>
        <v>Шишкина МарияЖ14</v>
      </c>
      <c r="B107" s="3">
        <v>37</v>
      </c>
      <c r="C107" t="s">
        <v>119</v>
      </c>
      <c r="D107" t="s">
        <v>12</v>
      </c>
      <c r="E107">
        <v>18</v>
      </c>
      <c r="F107" t="s">
        <v>17</v>
      </c>
      <c r="G107" s="4">
        <v>4.297453703703704E-2</v>
      </c>
      <c r="H107">
        <v>37</v>
      </c>
      <c r="I107">
        <v>1</v>
      </c>
      <c r="J107" t="s">
        <v>885</v>
      </c>
    </row>
    <row r="108" spans="1:10" x14ac:dyDescent="0.35">
      <c r="A108" t="str">
        <f t="shared" si="1"/>
        <v>Курьянова ТаисияЖ14</v>
      </c>
      <c r="B108" s="3">
        <v>38</v>
      </c>
      <c r="C108" t="s">
        <v>702</v>
      </c>
      <c r="D108" t="s">
        <v>375</v>
      </c>
      <c r="E108" t="s">
        <v>376</v>
      </c>
      <c r="F108" t="s">
        <v>703</v>
      </c>
      <c r="G108" t="s">
        <v>684</v>
      </c>
      <c r="I108">
        <v>0</v>
      </c>
      <c r="J108" t="s">
        <v>885</v>
      </c>
    </row>
    <row r="109" spans="1:10" x14ac:dyDescent="0.35">
      <c r="A109" t="str">
        <f t="shared" si="1"/>
        <v/>
      </c>
    </row>
    <row r="110" spans="1:10" ht="15.5" x14ac:dyDescent="0.35">
      <c r="A110" t="str">
        <f t="shared" si="1"/>
        <v>12 КП, 1,9 км</v>
      </c>
      <c r="B110" s="1" t="s">
        <v>124</v>
      </c>
      <c r="C110" t="s">
        <v>704</v>
      </c>
    </row>
    <row r="111" spans="1:10" x14ac:dyDescent="0.35">
      <c r="A111" t="str">
        <f t="shared" si="1"/>
        <v/>
      </c>
    </row>
    <row r="112" spans="1:10" x14ac:dyDescent="0.35">
      <c r="A112" t="str">
        <f t="shared" si="1"/>
        <v>Фамилия, имя</v>
      </c>
      <c r="B112" s="2" t="s">
        <v>2</v>
      </c>
      <c r="C112" t="s">
        <v>3</v>
      </c>
      <c r="D112" t="s">
        <v>4</v>
      </c>
      <c r="E112" t="s">
        <v>5</v>
      </c>
      <c r="F112" t="s">
        <v>6</v>
      </c>
      <c r="G112" t="s">
        <v>676</v>
      </c>
      <c r="H112" t="s">
        <v>677</v>
      </c>
      <c r="I112" t="s">
        <v>10</v>
      </c>
    </row>
    <row r="113" spans="1:10" x14ac:dyDescent="0.35">
      <c r="A113" t="str">
        <f t="shared" si="1"/>
        <v>Уварова СофьяЖ16</v>
      </c>
      <c r="B113" s="3">
        <v>1</v>
      </c>
      <c r="C113" t="s">
        <v>127</v>
      </c>
      <c r="D113" t="s">
        <v>12</v>
      </c>
      <c r="E113">
        <v>18</v>
      </c>
      <c r="F113" t="s">
        <v>27</v>
      </c>
      <c r="G113" s="4">
        <v>7.6388888888888886E-3</v>
      </c>
      <c r="H113">
        <v>1</v>
      </c>
      <c r="I113">
        <v>200</v>
      </c>
      <c r="J113" t="s">
        <v>886</v>
      </c>
    </row>
    <row r="114" spans="1:10" x14ac:dyDescent="0.35">
      <c r="A114" t="str">
        <f t="shared" si="1"/>
        <v>Репина МарияЖ16</v>
      </c>
      <c r="B114" s="3">
        <v>2</v>
      </c>
      <c r="C114" t="s">
        <v>129</v>
      </c>
      <c r="D114" t="s">
        <v>12</v>
      </c>
      <c r="E114">
        <v>18</v>
      </c>
      <c r="F114" t="s">
        <v>85</v>
      </c>
      <c r="G114" s="4">
        <v>7.789351851851852E-3</v>
      </c>
      <c r="H114">
        <v>2</v>
      </c>
      <c r="I114">
        <v>198.1</v>
      </c>
      <c r="J114" t="s">
        <v>886</v>
      </c>
    </row>
    <row r="115" spans="1:10" x14ac:dyDescent="0.35">
      <c r="A115" t="str">
        <f t="shared" si="1"/>
        <v>Киселева ЕлизаветаЖ16</v>
      </c>
      <c r="B115" s="3">
        <v>3</v>
      </c>
      <c r="C115" t="s">
        <v>131</v>
      </c>
      <c r="D115" t="s">
        <v>12</v>
      </c>
      <c r="E115">
        <v>18</v>
      </c>
      <c r="F115" t="s">
        <v>17</v>
      </c>
      <c r="G115" s="4">
        <v>7.9629629629629634E-3</v>
      </c>
      <c r="H115">
        <v>3</v>
      </c>
      <c r="I115">
        <v>195.8</v>
      </c>
      <c r="J115" t="s">
        <v>886</v>
      </c>
    </row>
    <row r="116" spans="1:10" x14ac:dyDescent="0.35">
      <c r="A116" t="str">
        <f t="shared" si="1"/>
        <v>Кудинова ДарьяЖ16</v>
      </c>
      <c r="B116" s="3">
        <v>4</v>
      </c>
      <c r="C116" t="s">
        <v>128</v>
      </c>
      <c r="D116" t="s">
        <v>12</v>
      </c>
      <c r="E116">
        <v>18</v>
      </c>
      <c r="F116" t="s">
        <v>85</v>
      </c>
      <c r="G116" s="4">
        <v>8.2870370370370372E-3</v>
      </c>
      <c r="H116">
        <v>4</v>
      </c>
      <c r="I116">
        <v>191.6</v>
      </c>
      <c r="J116" t="s">
        <v>886</v>
      </c>
    </row>
    <row r="117" spans="1:10" x14ac:dyDescent="0.35">
      <c r="A117" t="str">
        <f t="shared" si="1"/>
        <v>Лаврова ВероникаЖ16</v>
      </c>
      <c r="B117" s="3">
        <v>5</v>
      </c>
      <c r="C117" t="s">
        <v>138</v>
      </c>
      <c r="D117" t="s">
        <v>12</v>
      </c>
      <c r="E117">
        <v>18</v>
      </c>
      <c r="F117" t="s">
        <v>27</v>
      </c>
      <c r="G117" s="4">
        <v>8.2986111111111108E-3</v>
      </c>
      <c r="H117">
        <v>5</v>
      </c>
      <c r="I117">
        <v>191.4</v>
      </c>
      <c r="J117" t="s">
        <v>886</v>
      </c>
    </row>
    <row r="118" spans="1:10" x14ac:dyDescent="0.35">
      <c r="A118" t="str">
        <f t="shared" si="1"/>
        <v>Нестерова АлександраЖ16</v>
      </c>
      <c r="B118" s="3">
        <v>6</v>
      </c>
      <c r="C118" t="s">
        <v>126</v>
      </c>
      <c r="D118" t="s">
        <v>12</v>
      </c>
      <c r="E118">
        <v>18</v>
      </c>
      <c r="F118" t="s">
        <v>53</v>
      </c>
      <c r="G118" s="4">
        <v>8.3449074074074085E-3</v>
      </c>
      <c r="H118">
        <v>6</v>
      </c>
      <c r="I118">
        <v>190.8</v>
      </c>
      <c r="J118" t="s">
        <v>886</v>
      </c>
    </row>
    <row r="119" spans="1:10" x14ac:dyDescent="0.35">
      <c r="A119" t="str">
        <f t="shared" si="1"/>
        <v>Огаркова УльянаЖ16</v>
      </c>
      <c r="B119" s="3">
        <v>7</v>
      </c>
      <c r="C119" t="s">
        <v>134</v>
      </c>
      <c r="D119" t="s">
        <v>12</v>
      </c>
      <c r="E119">
        <v>18</v>
      </c>
      <c r="F119" t="s">
        <v>17</v>
      </c>
      <c r="G119" s="4">
        <v>8.4837962962962966E-3</v>
      </c>
      <c r="H119">
        <v>7</v>
      </c>
      <c r="I119">
        <v>189</v>
      </c>
      <c r="J119" t="s">
        <v>886</v>
      </c>
    </row>
    <row r="120" spans="1:10" x14ac:dyDescent="0.35">
      <c r="A120" t="str">
        <f t="shared" si="1"/>
        <v>Понамаренко АннаЖ16</v>
      </c>
      <c r="B120" s="3">
        <v>8</v>
      </c>
      <c r="C120" t="s">
        <v>133</v>
      </c>
      <c r="D120" t="s">
        <v>12</v>
      </c>
      <c r="E120">
        <v>18</v>
      </c>
      <c r="F120" t="s">
        <v>64</v>
      </c>
      <c r="G120" s="4">
        <v>8.6805555555555559E-3</v>
      </c>
      <c r="H120">
        <v>8</v>
      </c>
      <c r="I120">
        <v>186.4</v>
      </c>
      <c r="J120" t="s">
        <v>886</v>
      </c>
    </row>
    <row r="121" spans="1:10" x14ac:dyDescent="0.35">
      <c r="A121" t="str">
        <f t="shared" si="1"/>
        <v>Фоменко АнастасияЖ16</v>
      </c>
      <c r="B121" s="3">
        <v>9</v>
      </c>
      <c r="C121" t="s">
        <v>132</v>
      </c>
      <c r="D121" t="s">
        <v>12</v>
      </c>
      <c r="E121">
        <v>18</v>
      </c>
      <c r="F121" t="s">
        <v>53</v>
      </c>
      <c r="G121" s="4">
        <v>8.7847222222222233E-3</v>
      </c>
      <c r="H121">
        <v>9</v>
      </c>
      <c r="I121">
        <v>185</v>
      </c>
      <c r="J121" t="s">
        <v>886</v>
      </c>
    </row>
    <row r="122" spans="1:10" x14ac:dyDescent="0.35">
      <c r="A122" t="str">
        <f t="shared" si="1"/>
        <v>Максимова ВикторияЖ16</v>
      </c>
      <c r="B122" s="3">
        <v>10</v>
      </c>
      <c r="C122" t="s">
        <v>155</v>
      </c>
      <c r="D122" t="s">
        <v>12</v>
      </c>
      <c r="E122">
        <v>18</v>
      </c>
      <c r="F122" t="s">
        <v>20</v>
      </c>
      <c r="G122" s="4">
        <v>8.8078703703703704E-3</v>
      </c>
      <c r="H122">
        <v>10</v>
      </c>
      <c r="I122">
        <v>184.7</v>
      </c>
      <c r="J122" t="s">
        <v>886</v>
      </c>
    </row>
    <row r="123" spans="1:10" x14ac:dyDescent="0.35">
      <c r="A123" t="str">
        <f t="shared" si="1"/>
        <v>Вильденберг ВалерияЖ16</v>
      </c>
      <c r="B123" s="3">
        <v>11</v>
      </c>
      <c r="C123" t="s">
        <v>554</v>
      </c>
      <c r="D123" t="s">
        <v>12</v>
      </c>
      <c r="E123">
        <v>18</v>
      </c>
      <c r="F123" t="s">
        <v>528</v>
      </c>
      <c r="G123" s="4">
        <v>9.0277777777777787E-3</v>
      </c>
      <c r="H123">
        <v>11</v>
      </c>
      <c r="I123">
        <v>181.9</v>
      </c>
      <c r="J123" t="s">
        <v>886</v>
      </c>
    </row>
    <row r="124" spans="1:10" x14ac:dyDescent="0.35">
      <c r="A124" t="str">
        <f t="shared" si="1"/>
        <v>Савельева АринаЖ16</v>
      </c>
      <c r="B124" s="3">
        <v>12</v>
      </c>
      <c r="C124" t="s">
        <v>139</v>
      </c>
      <c r="D124" t="s">
        <v>12</v>
      </c>
      <c r="E124">
        <v>18</v>
      </c>
      <c r="F124" t="s">
        <v>17</v>
      </c>
      <c r="G124" s="4">
        <v>9.0393518518518522E-3</v>
      </c>
      <c r="H124">
        <v>12</v>
      </c>
      <c r="I124">
        <v>181.7</v>
      </c>
      <c r="J124" t="s">
        <v>886</v>
      </c>
    </row>
    <row r="125" spans="1:10" x14ac:dyDescent="0.35">
      <c r="A125" t="str">
        <f t="shared" si="1"/>
        <v>Чиркова АннаЖ16</v>
      </c>
      <c r="B125" s="3">
        <v>13</v>
      </c>
      <c r="C125" t="s">
        <v>149</v>
      </c>
      <c r="D125" t="s">
        <v>12</v>
      </c>
      <c r="E125">
        <v>18</v>
      </c>
      <c r="F125" t="s">
        <v>22</v>
      </c>
      <c r="G125" s="4">
        <v>9.8495370370370369E-3</v>
      </c>
      <c r="H125">
        <v>13</v>
      </c>
      <c r="I125">
        <v>171.1</v>
      </c>
      <c r="J125" t="s">
        <v>886</v>
      </c>
    </row>
    <row r="126" spans="1:10" x14ac:dyDescent="0.35">
      <c r="A126" t="str">
        <f t="shared" si="1"/>
        <v>Семибратова МаргаритаЖ16</v>
      </c>
      <c r="B126" s="3">
        <v>14</v>
      </c>
      <c r="C126" t="s">
        <v>144</v>
      </c>
      <c r="D126" t="s">
        <v>12</v>
      </c>
      <c r="E126">
        <v>18</v>
      </c>
      <c r="F126" t="s">
        <v>51</v>
      </c>
      <c r="G126" s="4">
        <v>0.01</v>
      </c>
      <c r="H126">
        <v>14</v>
      </c>
      <c r="I126">
        <v>169.1</v>
      </c>
      <c r="J126" t="s">
        <v>886</v>
      </c>
    </row>
    <row r="127" spans="1:10" x14ac:dyDescent="0.35">
      <c r="A127" t="str">
        <f t="shared" si="1"/>
        <v>Недоноскова АннаЖ16</v>
      </c>
      <c r="B127" s="3">
        <v>15</v>
      </c>
      <c r="C127" t="s">
        <v>141</v>
      </c>
      <c r="D127" t="s">
        <v>12</v>
      </c>
      <c r="E127">
        <v>18</v>
      </c>
      <c r="F127" t="s">
        <v>17</v>
      </c>
      <c r="G127" s="4">
        <v>1.0358796296296295E-2</v>
      </c>
      <c r="H127">
        <v>15</v>
      </c>
      <c r="I127">
        <v>164.4</v>
      </c>
      <c r="J127" t="s">
        <v>886</v>
      </c>
    </row>
    <row r="128" spans="1:10" x14ac:dyDescent="0.35">
      <c r="A128" t="str">
        <f t="shared" si="1"/>
        <v>Бирюк МарияЖ16</v>
      </c>
      <c r="B128" s="3">
        <v>16</v>
      </c>
      <c r="C128" t="s">
        <v>705</v>
      </c>
      <c r="D128" t="s">
        <v>12</v>
      </c>
      <c r="E128">
        <v>18</v>
      </c>
      <c r="F128" t="s">
        <v>96</v>
      </c>
      <c r="G128" s="4">
        <v>1.0891203703703703E-2</v>
      </c>
      <c r="H128">
        <v>16</v>
      </c>
      <c r="I128">
        <v>157.5</v>
      </c>
      <c r="J128" t="s">
        <v>886</v>
      </c>
    </row>
    <row r="129" spans="1:10" x14ac:dyDescent="0.35">
      <c r="A129" t="str">
        <f t="shared" si="1"/>
        <v>Герина ВероникаЖ16</v>
      </c>
      <c r="B129" s="3">
        <v>17</v>
      </c>
      <c r="C129" t="s">
        <v>706</v>
      </c>
      <c r="D129" t="s">
        <v>12</v>
      </c>
      <c r="E129">
        <v>18</v>
      </c>
      <c r="F129" t="s">
        <v>45</v>
      </c>
      <c r="G129" s="4">
        <v>1.0983796296296297E-2</v>
      </c>
      <c r="H129">
        <v>17</v>
      </c>
      <c r="I129">
        <v>156.30000000000001</v>
      </c>
      <c r="J129" t="s">
        <v>886</v>
      </c>
    </row>
    <row r="130" spans="1:10" x14ac:dyDescent="0.35">
      <c r="A130" t="str">
        <f t="shared" si="1"/>
        <v>Мелихова МарияЖ16</v>
      </c>
      <c r="B130" s="3">
        <v>18</v>
      </c>
      <c r="C130" t="s">
        <v>148</v>
      </c>
      <c r="D130" t="s">
        <v>12</v>
      </c>
      <c r="E130">
        <v>18</v>
      </c>
      <c r="F130" t="s">
        <v>22</v>
      </c>
      <c r="G130" s="4">
        <v>1.1226851851851854E-2</v>
      </c>
      <c r="H130">
        <v>18</v>
      </c>
      <c r="I130">
        <v>153.1</v>
      </c>
      <c r="J130" t="s">
        <v>886</v>
      </c>
    </row>
    <row r="131" spans="1:10" x14ac:dyDescent="0.35">
      <c r="A131" t="str">
        <f t="shared" si="1"/>
        <v>Ильина АринаЖ16</v>
      </c>
      <c r="B131" s="3">
        <v>19</v>
      </c>
      <c r="C131" t="s">
        <v>556</v>
      </c>
      <c r="D131" t="s">
        <v>12</v>
      </c>
      <c r="E131">
        <v>18</v>
      </c>
      <c r="F131" t="s">
        <v>40</v>
      </c>
      <c r="G131" s="4">
        <v>1.1249999999999998E-2</v>
      </c>
      <c r="H131">
        <v>19</v>
      </c>
      <c r="I131">
        <v>152.80000000000001</v>
      </c>
      <c r="J131" t="s">
        <v>886</v>
      </c>
    </row>
    <row r="132" spans="1:10" x14ac:dyDescent="0.35">
      <c r="A132" t="str">
        <f t="shared" si="1"/>
        <v>Тараненко ВладиславаЖ16</v>
      </c>
      <c r="B132" s="3">
        <v>20</v>
      </c>
      <c r="C132" t="s">
        <v>142</v>
      </c>
      <c r="D132" t="s">
        <v>12</v>
      </c>
      <c r="E132">
        <v>18</v>
      </c>
      <c r="F132" t="s">
        <v>40</v>
      </c>
      <c r="G132" s="4">
        <v>1.1319444444444444E-2</v>
      </c>
      <c r="H132">
        <v>20</v>
      </c>
      <c r="I132">
        <v>151.9</v>
      </c>
      <c r="J132" t="s">
        <v>886</v>
      </c>
    </row>
    <row r="133" spans="1:10" x14ac:dyDescent="0.35">
      <c r="A133" t="str">
        <f t="shared" ref="A133:A196" si="2">C133&amp;J133</f>
        <v>Соболева АнастасияЖ16</v>
      </c>
      <c r="B133" s="3">
        <v>21</v>
      </c>
      <c r="C133" t="s">
        <v>707</v>
      </c>
      <c r="D133" t="s">
        <v>12</v>
      </c>
      <c r="E133">
        <v>18</v>
      </c>
      <c r="F133" t="s">
        <v>85</v>
      </c>
      <c r="G133" s="4">
        <v>1.1469907407407408E-2</v>
      </c>
      <c r="H133">
        <v>21</v>
      </c>
      <c r="I133">
        <v>149.9</v>
      </c>
      <c r="J133" t="s">
        <v>886</v>
      </c>
    </row>
    <row r="134" spans="1:10" x14ac:dyDescent="0.35">
      <c r="A134" t="str">
        <f t="shared" si="2"/>
        <v>Глаголева ЕленаЖ16</v>
      </c>
      <c r="B134" s="3">
        <v>22</v>
      </c>
      <c r="C134" t="s">
        <v>135</v>
      </c>
      <c r="D134" t="s">
        <v>12</v>
      </c>
      <c r="E134">
        <v>18</v>
      </c>
      <c r="F134" t="s">
        <v>528</v>
      </c>
      <c r="G134" s="4">
        <v>1.2141203703703704E-2</v>
      </c>
      <c r="H134">
        <v>22</v>
      </c>
      <c r="I134">
        <v>141.1</v>
      </c>
      <c r="J134" t="s">
        <v>886</v>
      </c>
    </row>
    <row r="135" spans="1:10" x14ac:dyDescent="0.35">
      <c r="A135" t="str">
        <f t="shared" si="2"/>
        <v>Малай МелисаЖ16</v>
      </c>
      <c r="B135" s="3">
        <v>23</v>
      </c>
      <c r="C135" t="s">
        <v>153</v>
      </c>
      <c r="D135" t="s">
        <v>12</v>
      </c>
      <c r="E135">
        <v>18</v>
      </c>
      <c r="F135" t="s">
        <v>34</v>
      </c>
      <c r="G135" s="4">
        <v>1.3275462962962963E-2</v>
      </c>
      <c r="H135">
        <v>23</v>
      </c>
      <c r="I135">
        <v>126.3</v>
      </c>
      <c r="J135" t="s">
        <v>886</v>
      </c>
    </row>
    <row r="136" spans="1:10" x14ac:dyDescent="0.35">
      <c r="A136" t="str">
        <f t="shared" si="2"/>
        <v>Глаголева АнастасияЖ16</v>
      </c>
      <c r="B136" s="3">
        <v>24</v>
      </c>
      <c r="C136" t="s">
        <v>145</v>
      </c>
      <c r="D136" t="s">
        <v>12</v>
      </c>
      <c r="E136">
        <v>18</v>
      </c>
      <c r="F136" t="s">
        <v>528</v>
      </c>
      <c r="G136" s="4">
        <v>1.3611111111111114E-2</v>
      </c>
      <c r="H136">
        <v>24</v>
      </c>
      <c r="I136">
        <v>121.9</v>
      </c>
      <c r="J136" t="s">
        <v>886</v>
      </c>
    </row>
    <row r="137" spans="1:10" x14ac:dyDescent="0.35">
      <c r="A137" t="str">
        <f t="shared" si="2"/>
        <v>Журова АринаЖ16</v>
      </c>
      <c r="B137" s="3">
        <v>25</v>
      </c>
      <c r="C137" t="s">
        <v>152</v>
      </c>
      <c r="D137" t="s">
        <v>12</v>
      </c>
      <c r="E137">
        <v>18</v>
      </c>
      <c r="F137" t="s">
        <v>17</v>
      </c>
      <c r="G137" s="4">
        <v>1.480324074074074E-2</v>
      </c>
      <c r="H137">
        <v>25</v>
      </c>
      <c r="I137">
        <v>106.3</v>
      </c>
      <c r="J137" t="s">
        <v>886</v>
      </c>
    </row>
    <row r="138" spans="1:10" x14ac:dyDescent="0.35">
      <c r="A138" t="str">
        <f t="shared" si="2"/>
        <v>Помогаева ВикторияЖ16</v>
      </c>
      <c r="B138" s="3">
        <v>26</v>
      </c>
      <c r="C138" t="s">
        <v>708</v>
      </c>
      <c r="D138" t="s">
        <v>12</v>
      </c>
      <c r="E138">
        <v>18</v>
      </c>
      <c r="F138" t="s">
        <v>17</v>
      </c>
      <c r="G138" s="4">
        <v>1.9016203703703705E-2</v>
      </c>
      <c r="H138">
        <v>26</v>
      </c>
      <c r="I138">
        <v>51.1</v>
      </c>
      <c r="J138" t="s">
        <v>886</v>
      </c>
    </row>
    <row r="139" spans="1:10" x14ac:dyDescent="0.35">
      <c r="A139" t="str">
        <f t="shared" si="2"/>
        <v>Чиркова МарияЖ16</v>
      </c>
      <c r="B139" s="3">
        <v>27</v>
      </c>
      <c r="C139" t="s">
        <v>154</v>
      </c>
      <c r="D139" t="s">
        <v>12</v>
      </c>
      <c r="E139">
        <v>18</v>
      </c>
      <c r="F139" t="s">
        <v>25</v>
      </c>
      <c r="G139" s="4">
        <v>1.9525462962962963E-2</v>
      </c>
      <c r="H139">
        <v>27</v>
      </c>
      <c r="I139">
        <v>44.4</v>
      </c>
      <c r="J139" t="s">
        <v>886</v>
      </c>
    </row>
    <row r="140" spans="1:10" x14ac:dyDescent="0.35">
      <c r="A140" t="str">
        <f t="shared" si="2"/>
        <v>Прудских ДарьяЖ16</v>
      </c>
      <c r="B140" s="3">
        <v>28</v>
      </c>
      <c r="C140" t="s">
        <v>709</v>
      </c>
      <c r="D140" t="s">
        <v>12</v>
      </c>
      <c r="E140">
        <v>18</v>
      </c>
      <c r="F140" t="s">
        <v>216</v>
      </c>
      <c r="G140" s="4">
        <v>2.5011574074074075E-2</v>
      </c>
      <c r="H140">
        <v>28</v>
      </c>
      <c r="I140">
        <v>1</v>
      </c>
      <c r="J140" t="s">
        <v>886</v>
      </c>
    </row>
    <row r="141" spans="1:10" x14ac:dyDescent="0.35">
      <c r="A141" t="str">
        <f t="shared" si="2"/>
        <v>Зиновьева АлинаЖ16</v>
      </c>
      <c r="B141" s="3">
        <v>29</v>
      </c>
      <c r="C141" t="s">
        <v>666</v>
      </c>
      <c r="D141" t="s">
        <v>12</v>
      </c>
      <c r="E141">
        <v>18</v>
      </c>
      <c r="F141" t="s">
        <v>53</v>
      </c>
      <c r="G141" s="4">
        <v>3.2442129629629633E-2</v>
      </c>
      <c r="H141">
        <v>29</v>
      </c>
      <c r="I141">
        <v>1</v>
      </c>
      <c r="J141" t="s">
        <v>886</v>
      </c>
    </row>
    <row r="142" spans="1:10" x14ac:dyDescent="0.35">
      <c r="A142" t="str">
        <f t="shared" si="2"/>
        <v>Калантарова АлинаЖ16</v>
      </c>
      <c r="B142" s="3">
        <v>30</v>
      </c>
      <c r="C142" t="s">
        <v>130</v>
      </c>
      <c r="D142" t="s">
        <v>12</v>
      </c>
      <c r="E142">
        <v>18</v>
      </c>
      <c r="F142" t="s">
        <v>45</v>
      </c>
      <c r="G142" t="s">
        <v>684</v>
      </c>
      <c r="I142">
        <v>0</v>
      </c>
      <c r="J142" t="s">
        <v>886</v>
      </c>
    </row>
    <row r="143" spans="1:10" x14ac:dyDescent="0.35">
      <c r="A143" t="str">
        <f t="shared" si="2"/>
        <v/>
      </c>
    </row>
    <row r="144" spans="1:10" ht="15.5" x14ac:dyDescent="0.35">
      <c r="A144" t="str">
        <f t="shared" si="2"/>
        <v>14 КП, 2,5 км</v>
      </c>
      <c r="B144" s="1" t="s">
        <v>156</v>
      </c>
      <c r="C144" t="s">
        <v>710</v>
      </c>
    </row>
    <row r="145" spans="1:10" x14ac:dyDescent="0.35">
      <c r="A145" t="str">
        <f t="shared" si="2"/>
        <v/>
      </c>
    </row>
    <row r="146" spans="1:10" x14ac:dyDescent="0.35">
      <c r="A146" t="str">
        <f t="shared" si="2"/>
        <v>Фамилия, имя</v>
      </c>
      <c r="B146" s="2" t="s">
        <v>2</v>
      </c>
      <c r="C146" t="s">
        <v>3</v>
      </c>
      <c r="D146" t="s">
        <v>4</v>
      </c>
      <c r="E146" t="s">
        <v>5</v>
      </c>
      <c r="F146" t="s">
        <v>6</v>
      </c>
      <c r="G146" t="s">
        <v>676</v>
      </c>
      <c r="H146" t="s">
        <v>677</v>
      </c>
      <c r="I146" t="s">
        <v>10</v>
      </c>
    </row>
    <row r="147" spans="1:10" x14ac:dyDescent="0.35">
      <c r="A147" t="str">
        <f t="shared" si="2"/>
        <v>Иванова ЮлияЖ18</v>
      </c>
      <c r="B147" s="3">
        <v>1</v>
      </c>
      <c r="C147" t="s">
        <v>159</v>
      </c>
      <c r="D147" t="s">
        <v>12</v>
      </c>
      <c r="E147">
        <v>18</v>
      </c>
      <c r="F147" t="s">
        <v>20</v>
      </c>
      <c r="G147" s="4">
        <v>1.0555555555555554E-2</v>
      </c>
      <c r="H147">
        <v>1</v>
      </c>
      <c r="I147">
        <v>200</v>
      </c>
      <c r="J147" t="s">
        <v>887</v>
      </c>
    </row>
    <row r="148" spans="1:10" x14ac:dyDescent="0.35">
      <c r="A148" t="str">
        <f t="shared" si="2"/>
        <v>Перепеченая АннаЖ18</v>
      </c>
      <c r="B148" s="3">
        <v>2</v>
      </c>
      <c r="C148" t="s">
        <v>161</v>
      </c>
      <c r="D148" t="s">
        <v>12</v>
      </c>
      <c r="E148">
        <v>18</v>
      </c>
      <c r="F148" t="s">
        <v>40</v>
      </c>
      <c r="G148" s="4">
        <v>1.1481481481481483E-2</v>
      </c>
      <c r="H148">
        <v>2</v>
      </c>
      <c r="I148">
        <v>191.3</v>
      </c>
      <c r="J148" t="s">
        <v>887</v>
      </c>
    </row>
    <row r="149" spans="1:10" x14ac:dyDescent="0.35">
      <c r="A149" t="str">
        <f t="shared" si="2"/>
        <v>Кустова МарияЖ18</v>
      </c>
      <c r="B149" s="3">
        <v>3</v>
      </c>
      <c r="C149" t="s">
        <v>158</v>
      </c>
      <c r="D149" t="s">
        <v>12</v>
      </c>
      <c r="E149">
        <v>18</v>
      </c>
      <c r="F149" t="s">
        <v>34</v>
      </c>
      <c r="G149" s="4">
        <v>1.1701388888888891E-2</v>
      </c>
      <c r="H149">
        <v>3</v>
      </c>
      <c r="I149">
        <v>189.2</v>
      </c>
      <c r="J149" t="s">
        <v>887</v>
      </c>
    </row>
    <row r="150" spans="1:10" x14ac:dyDescent="0.35">
      <c r="A150" t="str">
        <f t="shared" si="2"/>
        <v>Черепанова ЕкатеринаЖ18</v>
      </c>
      <c r="B150" s="3">
        <v>4</v>
      </c>
      <c r="C150" t="s">
        <v>167</v>
      </c>
      <c r="D150" t="s">
        <v>12</v>
      </c>
      <c r="E150">
        <v>18</v>
      </c>
      <c r="F150" t="s">
        <v>40</v>
      </c>
      <c r="G150" s="4">
        <v>1.2881944444444446E-2</v>
      </c>
      <c r="H150">
        <v>4</v>
      </c>
      <c r="I150">
        <v>178</v>
      </c>
      <c r="J150" t="s">
        <v>887</v>
      </c>
    </row>
    <row r="151" spans="1:10" x14ac:dyDescent="0.35">
      <c r="A151" t="str">
        <f t="shared" si="2"/>
        <v>Кирилова АнгелинаЖ18</v>
      </c>
      <c r="B151" s="3">
        <v>5</v>
      </c>
      <c r="C151" t="s">
        <v>162</v>
      </c>
      <c r="D151" t="s">
        <v>12</v>
      </c>
      <c r="E151">
        <v>18</v>
      </c>
      <c r="F151" t="s">
        <v>20</v>
      </c>
      <c r="G151" s="4">
        <v>1.306712962962963E-2</v>
      </c>
      <c r="H151">
        <v>5</v>
      </c>
      <c r="I151">
        <v>176.3</v>
      </c>
      <c r="J151" t="s">
        <v>887</v>
      </c>
    </row>
    <row r="152" spans="1:10" x14ac:dyDescent="0.35">
      <c r="A152" t="str">
        <f t="shared" si="2"/>
        <v>Жулькина ЕкатеринаЖ18</v>
      </c>
      <c r="B152" s="3">
        <v>6</v>
      </c>
      <c r="C152" t="s">
        <v>164</v>
      </c>
      <c r="D152" t="s">
        <v>12</v>
      </c>
      <c r="E152">
        <v>18</v>
      </c>
      <c r="F152" t="s">
        <v>529</v>
      </c>
      <c r="G152" s="4">
        <v>1.3599537037037037E-2</v>
      </c>
      <c r="H152">
        <v>6</v>
      </c>
      <c r="I152">
        <v>171.2</v>
      </c>
      <c r="J152" t="s">
        <v>887</v>
      </c>
    </row>
    <row r="153" spans="1:10" x14ac:dyDescent="0.35">
      <c r="A153" t="str">
        <f t="shared" si="2"/>
        <v>Потапенко ЕлизаветаЖ18</v>
      </c>
      <c r="B153" s="3">
        <v>7</v>
      </c>
      <c r="C153" t="s">
        <v>163</v>
      </c>
      <c r="D153" t="s">
        <v>12</v>
      </c>
      <c r="E153">
        <v>18</v>
      </c>
      <c r="F153" t="s">
        <v>27</v>
      </c>
      <c r="G153" s="4">
        <v>1.3692129629629629E-2</v>
      </c>
      <c r="H153">
        <v>7</v>
      </c>
      <c r="I153">
        <v>170.3</v>
      </c>
      <c r="J153" t="s">
        <v>887</v>
      </c>
    </row>
    <row r="154" spans="1:10" x14ac:dyDescent="0.35">
      <c r="A154" t="str">
        <f t="shared" si="2"/>
        <v>Садова ДарьянаЖ18</v>
      </c>
      <c r="B154" s="3">
        <v>8</v>
      </c>
      <c r="C154" t="s">
        <v>143</v>
      </c>
      <c r="D154" t="s">
        <v>12</v>
      </c>
      <c r="E154">
        <v>18</v>
      </c>
      <c r="F154" t="s">
        <v>40</v>
      </c>
      <c r="G154" s="4">
        <v>1.4363425925925925E-2</v>
      </c>
      <c r="H154">
        <v>8</v>
      </c>
      <c r="I154">
        <v>164</v>
      </c>
      <c r="J154" t="s">
        <v>887</v>
      </c>
    </row>
    <row r="155" spans="1:10" x14ac:dyDescent="0.35">
      <c r="A155" t="str">
        <f t="shared" si="2"/>
        <v>Мелихова АнастасияЖ18</v>
      </c>
      <c r="B155" s="3">
        <v>9</v>
      </c>
      <c r="C155" t="s">
        <v>168</v>
      </c>
      <c r="D155" t="s">
        <v>12</v>
      </c>
      <c r="E155">
        <v>18</v>
      </c>
      <c r="F155" t="s">
        <v>22</v>
      </c>
      <c r="G155" s="4">
        <v>1.4398148148148148E-2</v>
      </c>
      <c r="H155">
        <v>9</v>
      </c>
      <c r="I155">
        <v>163.6</v>
      </c>
      <c r="J155" t="s">
        <v>887</v>
      </c>
    </row>
    <row r="156" spans="1:10" x14ac:dyDescent="0.35">
      <c r="A156" t="str">
        <f t="shared" si="2"/>
        <v>Постникова ЕленаЖ18</v>
      </c>
      <c r="B156" s="3">
        <v>10</v>
      </c>
      <c r="C156" t="s">
        <v>711</v>
      </c>
      <c r="D156" t="s">
        <v>12</v>
      </c>
      <c r="E156">
        <v>18</v>
      </c>
      <c r="F156" t="s">
        <v>529</v>
      </c>
      <c r="G156" s="4">
        <v>1.4467592592592593E-2</v>
      </c>
      <c r="H156">
        <v>10</v>
      </c>
      <c r="I156">
        <v>163</v>
      </c>
      <c r="J156" t="s">
        <v>887</v>
      </c>
    </row>
    <row r="157" spans="1:10" x14ac:dyDescent="0.35">
      <c r="A157" t="str">
        <f t="shared" si="2"/>
        <v/>
      </c>
    </row>
    <row r="158" spans="1:10" ht="15.5" x14ac:dyDescent="0.35">
      <c r="A158" t="str">
        <f t="shared" si="2"/>
        <v>14 КП, 2,5 км</v>
      </c>
      <c r="B158" s="1" t="s">
        <v>169</v>
      </c>
      <c r="C158" t="s">
        <v>710</v>
      </c>
    </row>
    <row r="159" spans="1:10" x14ac:dyDescent="0.35">
      <c r="A159" t="str">
        <f t="shared" si="2"/>
        <v/>
      </c>
    </row>
    <row r="160" spans="1:10" x14ac:dyDescent="0.35">
      <c r="A160" t="str">
        <f t="shared" si="2"/>
        <v>Фамилия, имя</v>
      </c>
      <c r="B160" s="2" t="s">
        <v>2</v>
      </c>
      <c r="C160" t="s">
        <v>3</v>
      </c>
      <c r="D160" t="s">
        <v>4</v>
      </c>
      <c r="E160" t="s">
        <v>5</v>
      </c>
      <c r="F160" t="s">
        <v>6</v>
      </c>
      <c r="G160" t="s">
        <v>676</v>
      </c>
      <c r="H160" t="s">
        <v>677</v>
      </c>
      <c r="I160" t="s">
        <v>10</v>
      </c>
    </row>
    <row r="161" spans="1:10" x14ac:dyDescent="0.35">
      <c r="A161" t="str">
        <f t="shared" si="2"/>
        <v>Георгиева МаргаритаЖ35</v>
      </c>
      <c r="B161" s="3">
        <v>1</v>
      </c>
      <c r="C161" t="s">
        <v>197</v>
      </c>
      <c r="D161" t="s">
        <v>12</v>
      </c>
      <c r="E161">
        <v>18</v>
      </c>
      <c r="F161" t="s">
        <v>51</v>
      </c>
      <c r="G161" s="4">
        <v>1.0983796296296297E-2</v>
      </c>
      <c r="H161">
        <v>1</v>
      </c>
      <c r="I161">
        <v>200</v>
      </c>
      <c r="J161" t="s">
        <v>888</v>
      </c>
    </row>
    <row r="162" spans="1:10" x14ac:dyDescent="0.35">
      <c r="A162" t="str">
        <f t="shared" si="2"/>
        <v>Старцева ЕленаЖ35</v>
      </c>
      <c r="B162" s="3">
        <v>2</v>
      </c>
      <c r="C162" t="s">
        <v>177</v>
      </c>
      <c r="D162" t="s">
        <v>175</v>
      </c>
      <c r="E162" t="s">
        <v>176</v>
      </c>
      <c r="G162" s="4">
        <v>1.2418981481481482E-2</v>
      </c>
      <c r="H162">
        <v>2</v>
      </c>
      <c r="I162">
        <v>187</v>
      </c>
      <c r="J162" t="s">
        <v>888</v>
      </c>
    </row>
    <row r="163" spans="1:10" x14ac:dyDescent="0.35">
      <c r="A163" t="str">
        <f t="shared" si="2"/>
        <v>Волкова ТатьянаЖ35</v>
      </c>
      <c r="B163" s="3">
        <v>3</v>
      </c>
      <c r="C163" t="s">
        <v>712</v>
      </c>
      <c r="D163" t="s">
        <v>189</v>
      </c>
      <c r="E163" t="s">
        <v>190</v>
      </c>
      <c r="F163" t="s">
        <v>191</v>
      </c>
      <c r="G163" s="4">
        <v>1.3125E-2</v>
      </c>
      <c r="H163">
        <v>3</v>
      </c>
      <c r="I163">
        <v>180.6</v>
      </c>
      <c r="J163" t="s">
        <v>888</v>
      </c>
    </row>
    <row r="164" spans="1:10" x14ac:dyDescent="0.35">
      <c r="A164" t="str">
        <f t="shared" si="2"/>
        <v>Захарова ЕленаЖ35</v>
      </c>
      <c r="B164" s="3">
        <v>4</v>
      </c>
      <c r="C164" t="s">
        <v>173</v>
      </c>
      <c r="D164" t="s">
        <v>12</v>
      </c>
      <c r="E164">
        <v>18</v>
      </c>
      <c r="F164" t="s">
        <v>40</v>
      </c>
      <c r="G164" s="4">
        <v>1.3171296296296294E-2</v>
      </c>
      <c r="H164">
        <v>4</v>
      </c>
      <c r="I164">
        <v>180.1</v>
      </c>
      <c r="J164" t="s">
        <v>888</v>
      </c>
    </row>
    <row r="165" spans="1:10" x14ac:dyDescent="0.35">
      <c r="A165" t="str">
        <f t="shared" si="2"/>
        <v>Макейчик НатальяЖ35</v>
      </c>
      <c r="B165" s="3">
        <v>5</v>
      </c>
      <c r="C165" t="s">
        <v>171</v>
      </c>
      <c r="D165" t="s">
        <v>12</v>
      </c>
      <c r="E165">
        <v>18</v>
      </c>
      <c r="F165" t="s">
        <v>40</v>
      </c>
      <c r="G165" s="4">
        <v>1.3518518518518518E-2</v>
      </c>
      <c r="H165">
        <v>5</v>
      </c>
      <c r="I165">
        <v>177</v>
      </c>
      <c r="J165" t="s">
        <v>888</v>
      </c>
    </row>
    <row r="166" spans="1:10" x14ac:dyDescent="0.35">
      <c r="A166" t="str">
        <f t="shared" si="2"/>
        <v>Алексеева ЕкатеринаЖ35</v>
      </c>
      <c r="B166" s="3">
        <v>6</v>
      </c>
      <c r="C166" t="s">
        <v>519</v>
      </c>
      <c r="D166" t="s">
        <v>12</v>
      </c>
      <c r="E166">
        <v>18</v>
      </c>
      <c r="F166" t="s">
        <v>34</v>
      </c>
      <c r="G166" s="4">
        <v>1.3865740740740739E-2</v>
      </c>
      <c r="H166">
        <v>6</v>
      </c>
      <c r="I166">
        <v>173.8</v>
      </c>
      <c r="J166" t="s">
        <v>888</v>
      </c>
    </row>
    <row r="167" spans="1:10" x14ac:dyDescent="0.35">
      <c r="A167" t="str">
        <f t="shared" si="2"/>
        <v>Заенцева ТатьянаЖ35</v>
      </c>
      <c r="B167" s="3">
        <v>7</v>
      </c>
      <c r="C167" t="s">
        <v>713</v>
      </c>
      <c r="D167" t="s">
        <v>175</v>
      </c>
      <c r="E167" t="s">
        <v>176</v>
      </c>
      <c r="F167" t="s">
        <v>714</v>
      </c>
      <c r="G167" s="4">
        <v>1.4282407407407409E-2</v>
      </c>
      <c r="H167">
        <v>7</v>
      </c>
      <c r="I167">
        <v>170</v>
      </c>
      <c r="J167" t="s">
        <v>888</v>
      </c>
    </row>
    <row r="168" spans="1:10" x14ac:dyDescent="0.35">
      <c r="A168" t="str">
        <f t="shared" si="2"/>
        <v>Хованская МарияЖ35</v>
      </c>
      <c r="B168" s="3">
        <v>8</v>
      </c>
      <c r="C168" t="s">
        <v>172</v>
      </c>
      <c r="D168" t="s">
        <v>12</v>
      </c>
      <c r="E168">
        <v>18</v>
      </c>
      <c r="F168" t="s">
        <v>34</v>
      </c>
      <c r="G168" s="4">
        <v>1.4560185185185183E-2</v>
      </c>
      <c r="H168">
        <v>8</v>
      </c>
      <c r="I168">
        <v>167.5</v>
      </c>
      <c r="J168" t="s">
        <v>888</v>
      </c>
    </row>
    <row r="169" spans="1:10" x14ac:dyDescent="0.35">
      <c r="A169" t="str">
        <f t="shared" si="2"/>
        <v>Кальницкая ГалинаЖ35</v>
      </c>
      <c r="B169" s="3">
        <v>9</v>
      </c>
      <c r="C169" t="s">
        <v>182</v>
      </c>
      <c r="D169" t="s">
        <v>12</v>
      </c>
      <c r="E169">
        <v>18</v>
      </c>
      <c r="F169" t="s">
        <v>34</v>
      </c>
      <c r="G169" s="4">
        <v>1.4664351851851852E-2</v>
      </c>
      <c r="H169">
        <v>9</v>
      </c>
      <c r="I169">
        <v>166.5</v>
      </c>
      <c r="J169" t="s">
        <v>888</v>
      </c>
    </row>
    <row r="170" spans="1:10" x14ac:dyDescent="0.35">
      <c r="A170" t="str">
        <f t="shared" si="2"/>
        <v>Дунаева ВалерияЖ35</v>
      </c>
      <c r="B170" s="3">
        <v>10</v>
      </c>
      <c r="C170" t="s">
        <v>715</v>
      </c>
      <c r="D170" t="s">
        <v>175</v>
      </c>
      <c r="E170" t="s">
        <v>176</v>
      </c>
      <c r="G170" s="4">
        <v>1.5462962962962963E-2</v>
      </c>
      <c r="H170">
        <v>10</v>
      </c>
      <c r="I170">
        <v>159.30000000000001</v>
      </c>
      <c r="J170" t="s">
        <v>888</v>
      </c>
    </row>
    <row r="171" spans="1:10" x14ac:dyDescent="0.35">
      <c r="A171" t="str">
        <f t="shared" si="2"/>
        <v>Беликова ИринаЖ35</v>
      </c>
      <c r="B171" s="3">
        <v>11</v>
      </c>
      <c r="C171" t="s">
        <v>178</v>
      </c>
      <c r="D171" t="s">
        <v>179</v>
      </c>
      <c r="E171" t="s">
        <v>180</v>
      </c>
      <c r="G171" s="4">
        <v>1.554398148148148E-2</v>
      </c>
      <c r="H171">
        <v>11</v>
      </c>
      <c r="I171">
        <v>158.5</v>
      </c>
      <c r="J171" t="s">
        <v>888</v>
      </c>
    </row>
    <row r="172" spans="1:10" x14ac:dyDescent="0.35">
      <c r="A172" t="str">
        <f t="shared" si="2"/>
        <v>Шевелева ИннаЖ35</v>
      </c>
      <c r="B172" s="3">
        <v>12</v>
      </c>
      <c r="C172" t="s">
        <v>174</v>
      </c>
      <c r="D172" t="s">
        <v>175</v>
      </c>
      <c r="E172" t="s">
        <v>176</v>
      </c>
      <c r="G172" s="4">
        <v>1.6469907407407405E-2</v>
      </c>
      <c r="H172">
        <v>12</v>
      </c>
      <c r="I172">
        <v>150.1</v>
      </c>
      <c r="J172" t="s">
        <v>888</v>
      </c>
    </row>
    <row r="173" spans="1:10" x14ac:dyDescent="0.35">
      <c r="A173" t="str">
        <f t="shared" si="2"/>
        <v>Калининская СветланаЖ35</v>
      </c>
      <c r="B173" s="3">
        <v>13</v>
      </c>
      <c r="C173" t="s">
        <v>515</v>
      </c>
      <c r="D173" t="s">
        <v>12</v>
      </c>
      <c r="E173">
        <v>18</v>
      </c>
      <c r="F173" t="s">
        <v>528</v>
      </c>
      <c r="G173" s="4">
        <v>1.9976851851851853E-2</v>
      </c>
      <c r="H173">
        <v>13</v>
      </c>
      <c r="I173">
        <v>118.2</v>
      </c>
      <c r="J173" t="s">
        <v>888</v>
      </c>
    </row>
    <row r="174" spans="1:10" x14ac:dyDescent="0.35">
      <c r="A174" t="str">
        <f t="shared" si="2"/>
        <v>Паршикова ТатьянаЖ35</v>
      </c>
      <c r="B174" s="3">
        <v>14</v>
      </c>
      <c r="C174" t="s">
        <v>514</v>
      </c>
      <c r="D174" t="s">
        <v>12</v>
      </c>
      <c r="E174">
        <v>18</v>
      </c>
      <c r="F174" t="s">
        <v>528</v>
      </c>
      <c r="G174" s="4">
        <v>2.0856481481481479E-2</v>
      </c>
      <c r="H174">
        <v>14</v>
      </c>
      <c r="I174">
        <v>110.2</v>
      </c>
      <c r="J174" t="s">
        <v>888</v>
      </c>
    </row>
    <row r="175" spans="1:10" x14ac:dyDescent="0.35">
      <c r="A175" t="str">
        <f t="shared" si="2"/>
        <v>Свиридова ЛюбовьЖ35</v>
      </c>
      <c r="B175" s="3">
        <v>15</v>
      </c>
      <c r="C175" t="s">
        <v>716</v>
      </c>
      <c r="D175" t="s">
        <v>12</v>
      </c>
      <c r="E175">
        <v>18</v>
      </c>
      <c r="F175" t="s">
        <v>40</v>
      </c>
      <c r="G175" s="4">
        <v>2.193287037037037E-2</v>
      </c>
      <c r="H175">
        <v>15</v>
      </c>
      <c r="I175">
        <v>100.4</v>
      </c>
      <c r="J175" t="s">
        <v>888</v>
      </c>
    </row>
    <row r="176" spans="1:10" x14ac:dyDescent="0.35">
      <c r="A176" t="str">
        <f t="shared" si="2"/>
        <v>Киселёва НадеждаЖ35</v>
      </c>
      <c r="B176" s="3">
        <v>16</v>
      </c>
      <c r="C176" t="s">
        <v>717</v>
      </c>
      <c r="D176" t="s">
        <v>12</v>
      </c>
      <c r="E176">
        <v>18</v>
      </c>
      <c r="F176" t="s">
        <v>40</v>
      </c>
      <c r="G176" s="4">
        <v>2.3657407407407408E-2</v>
      </c>
      <c r="H176">
        <v>16</v>
      </c>
      <c r="I176">
        <v>84.7</v>
      </c>
      <c r="J176" t="s">
        <v>888</v>
      </c>
    </row>
    <row r="177" spans="1:10" x14ac:dyDescent="0.35">
      <c r="A177" t="str">
        <f t="shared" si="2"/>
        <v>Коноплева ИринаЖ35</v>
      </c>
      <c r="B177" s="3">
        <v>17</v>
      </c>
      <c r="C177" t="s">
        <v>186</v>
      </c>
      <c r="D177" t="s">
        <v>12</v>
      </c>
      <c r="E177">
        <v>18</v>
      </c>
      <c r="F177" t="s">
        <v>528</v>
      </c>
      <c r="G177" s="4">
        <v>2.4386574074074074E-2</v>
      </c>
      <c r="H177">
        <v>17</v>
      </c>
      <c r="I177">
        <v>78</v>
      </c>
      <c r="J177" t="s">
        <v>888</v>
      </c>
    </row>
    <row r="178" spans="1:10" x14ac:dyDescent="0.35">
      <c r="A178" t="str">
        <f t="shared" si="2"/>
        <v>Тараненко ИринаЖ35</v>
      </c>
      <c r="B178" s="3">
        <v>18</v>
      </c>
      <c r="C178" t="s">
        <v>718</v>
      </c>
      <c r="D178" t="s">
        <v>12</v>
      </c>
      <c r="E178">
        <v>18</v>
      </c>
      <c r="F178" t="s">
        <v>40</v>
      </c>
      <c r="G178" s="4">
        <v>2.6493055555555558E-2</v>
      </c>
      <c r="H178">
        <v>18</v>
      </c>
      <c r="I178">
        <v>58.8</v>
      </c>
      <c r="J178" t="s">
        <v>888</v>
      </c>
    </row>
    <row r="179" spans="1:10" x14ac:dyDescent="0.35">
      <c r="A179" t="str">
        <f t="shared" si="2"/>
        <v/>
      </c>
    </row>
    <row r="180" spans="1:10" ht="15.5" x14ac:dyDescent="0.35">
      <c r="A180" t="str">
        <f t="shared" si="2"/>
        <v>12 КП, 1,9 км</v>
      </c>
      <c r="B180" s="1" t="s">
        <v>187</v>
      </c>
      <c r="C180" t="s">
        <v>704</v>
      </c>
    </row>
    <row r="181" spans="1:10" x14ac:dyDescent="0.35">
      <c r="A181" t="str">
        <f t="shared" si="2"/>
        <v/>
      </c>
    </row>
    <row r="182" spans="1:10" x14ac:dyDescent="0.35">
      <c r="A182" t="str">
        <f t="shared" si="2"/>
        <v>Фамилия, имя</v>
      </c>
      <c r="B182" s="2" t="s">
        <v>2</v>
      </c>
      <c r="C182" t="s">
        <v>3</v>
      </c>
      <c r="D182" t="s">
        <v>4</v>
      </c>
      <c r="E182" t="s">
        <v>5</v>
      </c>
      <c r="F182" t="s">
        <v>6</v>
      </c>
      <c r="G182" t="s">
        <v>676</v>
      </c>
      <c r="H182" t="s">
        <v>677</v>
      </c>
      <c r="I182" t="s">
        <v>10</v>
      </c>
    </row>
    <row r="183" spans="1:10" x14ac:dyDescent="0.35">
      <c r="A183" t="str">
        <f t="shared" si="2"/>
        <v>Валова ЕленаЖ55</v>
      </c>
      <c r="B183" s="3">
        <v>1</v>
      </c>
      <c r="C183" t="s">
        <v>563</v>
      </c>
      <c r="D183" t="s">
        <v>564</v>
      </c>
      <c r="E183" t="s">
        <v>565</v>
      </c>
      <c r="G183" s="4">
        <v>1.0543981481481481E-2</v>
      </c>
      <c r="H183">
        <v>1</v>
      </c>
      <c r="I183">
        <v>200</v>
      </c>
      <c r="J183" t="s">
        <v>889</v>
      </c>
    </row>
    <row r="184" spans="1:10" x14ac:dyDescent="0.35">
      <c r="A184" t="str">
        <f t="shared" si="2"/>
        <v>Патрина НадеждаЖ55</v>
      </c>
      <c r="B184" s="3">
        <v>2</v>
      </c>
      <c r="C184" t="s">
        <v>188</v>
      </c>
      <c r="D184" t="s">
        <v>189</v>
      </c>
      <c r="E184" t="s">
        <v>190</v>
      </c>
      <c r="F184" t="s">
        <v>191</v>
      </c>
      <c r="G184" s="4">
        <v>1.1643518518518518E-2</v>
      </c>
      <c r="H184">
        <v>2</v>
      </c>
      <c r="I184">
        <v>189.6</v>
      </c>
      <c r="J184" t="s">
        <v>889</v>
      </c>
    </row>
    <row r="185" spans="1:10" x14ac:dyDescent="0.35">
      <c r="A185" t="str">
        <f t="shared" si="2"/>
        <v>Дурнова ЕленаЖ55</v>
      </c>
      <c r="B185" s="3">
        <v>3</v>
      </c>
      <c r="C185" t="s">
        <v>566</v>
      </c>
      <c r="D185" t="s">
        <v>175</v>
      </c>
      <c r="E185" t="s">
        <v>176</v>
      </c>
      <c r="G185" s="4">
        <v>1.2002314814814815E-2</v>
      </c>
      <c r="H185">
        <v>3</v>
      </c>
      <c r="I185">
        <v>186.2</v>
      </c>
      <c r="J185" t="s">
        <v>889</v>
      </c>
    </row>
    <row r="186" spans="1:10" x14ac:dyDescent="0.35">
      <c r="A186" t="str">
        <f t="shared" si="2"/>
        <v>Молоткова НинаЖ55</v>
      </c>
      <c r="B186" s="3">
        <v>4</v>
      </c>
      <c r="C186" t="s">
        <v>193</v>
      </c>
      <c r="D186" t="s">
        <v>12</v>
      </c>
      <c r="E186">
        <v>18</v>
      </c>
      <c r="F186" t="s">
        <v>51</v>
      </c>
      <c r="G186" s="4">
        <v>1.4317129629629631E-2</v>
      </c>
      <c r="H186">
        <v>4</v>
      </c>
      <c r="I186">
        <v>164.3</v>
      </c>
      <c r="J186" t="s">
        <v>889</v>
      </c>
    </row>
    <row r="187" spans="1:10" x14ac:dyDescent="0.35">
      <c r="A187" t="str">
        <f t="shared" si="2"/>
        <v>Грибанова ВераЖ55</v>
      </c>
      <c r="B187" s="3">
        <v>5</v>
      </c>
      <c r="C187" t="s">
        <v>719</v>
      </c>
      <c r="D187" t="s">
        <v>720</v>
      </c>
      <c r="E187" t="s">
        <v>721</v>
      </c>
      <c r="G187" s="4">
        <v>1.8587962962962962E-2</v>
      </c>
      <c r="H187">
        <v>5</v>
      </c>
      <c r="I187">
        <v>123.8</v>
      </c>
      <c r="J187" t="s">
        <v>889</v>
      </c>
    </row>
    <row r="188" spans="1:10" x14ac:dyDescent="0.35">
      <c r="A188" t="str">
        <f t="shared" si="2"/>
        <v/>
      </c>
    </row>
    <row r="189" spans="1:10" ht="15.5" x14ac:dyDescent="0.35">
      <c r="A189" t="str">
        <f t="shared" si="2"/>
        <v>16 КП, 3,3 км</v>
      </c>
      <c r="B189" s="1" t="s">
        <v>194</v>
      </c>
      <c r="C189" t="s">
        <v>722</v>
      </c>
    </row>
    <row r="190" spans="1:10" x14ac:dyDescent="0.35">
      <c r="A190" t="str">
        <f t="shared" si="2"/>
        <v/>
      </c>
    </row>
    <row r="191" spans="1:10" x14ac:dyDescent="0.35">
      <c r="A191" t="str">
        <f t="shared" si="2"/>
        <v>Фамилия, имя</v>
      </c>
      <c r="B191" s="2" t="s">
        <v>2</v>
      </c>
      <c r="C191" t="s">
        <v>3</v>
      </c>
      <c r="D191" t="s">
        <v>4</v>
      </c>
      <c r="E191" t="s">
        <v>5</v>
      </c>
      <c r="F191" t="s">
        <v>6</v>
      </c>
      <c r="G191" t="s">
        <v>676</v>
      </c>
      <c r="H191" t="s">
        <v>677</v>
      </c>
      <c r="I191" t="s">
        <v>10</v>
      </c>
    </row>
    <row r="192" spans="1:10" x14ac:dyDescent="0.35">
      <c r="A192" t="str">
        <f t="shared" si="2"/>
        <v>Калинина ЛилияЖЭ</v>
      </c>
      <c r="B192" s="3">
        <v>1</v>
      </c>
      <c r="C192" t="s">
        <v>723</v>
      </c>
      <c r="D192" t="s">
        <v>12</v>
      </c>
      <c r="E192">
        <v>18</v>
      </c>
      <c r="F192" t="s">
        <v>40</v>
      </c>
      <c r="G192" s="4">
        <v>1.2372685185185186E-2</v>
      </c>
      <c r="H192">
        <v>1</v>
      </c>
      <c r="I192">
        <v>200</v>
      </c>
      <c r="J192" t="s">
        <v>890</v>
      </c>
    </row>
    <row r="193" spans="1:10" x14ac:dyDescent="0.35">
      <c r="A193" t="str">
        <f t="shared" si="2"/>
        <v>Лазарева ИринаЖЭ</v>
      </c>
      <c r="B193" s="3">
        <v>2</v>
      </c>
      <c r="C193" t="s">
        <v>724</v>
      </c>
      <c r="D193" t="s">
        <v>12</v>
      </c>
      <c r="E193">
        <v>18</v>
      </c>
      <c r="F193" t="s">
        <v>20</v>
      </c>
      <c r="G193" s="4">
        <v>1.2743055555555556E-2</v>
      </c>
      <c r="H193">
        <v>2</v>
      </c>
      <c r="I193">
        <v>197.1</v>
      </c>
      <c r="J193" t="s">
        <v>890</v>
      </c>
    </row>
    <row r="194" spans="1:10" x14ac:dyDescent="0.35">
      <c r="A194" t="str">
        <f t="shared" si="2"/>
        <v>Шамарина ЕкатеринаЖЭ</v>
      </c>
      <c r="B194" s="3">
        <v>3</v>
      </c>
      <c r="C194" t="s">
        <v>198</v>
      </c>
      <c r="D194" t="s">
        <v>12</v>
      </c>
      <c r="E194">
        <v>18</v>
      </c>
      <c r="F194" t="s">
        <v>34</v>
      </c>
      <c r="G194" s="4">
        <v>1.3483796296296298E-2</v>
      </c>
      <c r="H194">
        <v>3</v>
      </c>
      <c r="I194">
        <v>191.1</v>
      </c>
      <c r="J194" t="s">
        <v>890</v>
      </c>
    </row>
    <row r="195" spans="1:10" x14ac:dyDescent="0.35">
      <c r="A195" t="str">
        <f t="shared" si="2"/>
        <v>Божко ЕкатеринаЖЭ</v>
      </c>
      <c r="B195" s="3">
        <v>4</v>
      </c>
      <c r="C195" t="s">
        <v>202</v>
      </c>
      <c r="D195" t="s">
        <v>12</v>
      </c>
      <c r="E195">
        <v>18</v>
      </c>
      <c r="F195" t="s">
        <v>40</v>
      </c>
      <c r="G195" s="4">
        <v>1.3807870370370371E-2</v>
      </c>
      <c r="H195">
        <v>4</v>
      </c>
      <c r="I195">
        <v>188.5</v>
      </c>
      <c r="J195" t="s">
        <v>890</v>
      </c>
    </row>
    <row r="196" spans="1:10" x14ac:dyDescent="0.35">
      <c r="A196" t="str">
        <f t="shared" si="2"/>
        <v>Киселёва АннаЖЭ</v>
      </c>
      <c r="B196" s="3">
        <v>5</v>
      </c>
      <c r="C196" t="s">
        <v>725</v>
      </c>
      <c r="D196" t="s">
        <v>12</v>
      </c>
      <c r="E196">
        <v>18</v>
      </c>
      <c r="F196" t="s">
        <v>34</v>
      </c>
      <c r="G196" s="4">
        <v>1.3900462962962962E-2</v>
      </c>
      <c r="H196">
        <v>5</v>
      </c>
      <c r="I196">
        <v>187.7</v>
      </c>
      <c r="J196" t="s">
        <v>890</v>
      </c>
    </row>
    <row r="197" spans="1:10" x14ac:dyDescent="0.35">
      <c r="A197" t="str">
        <f t="shared" ref="A197:A260" si="3">C197&amp;J197</f>
        <v>Скачкова ТатьянаЖЭ</v>
      </c>
      <c r="B197" s="3">
        <v>6</v>
      </c>
      <c r="C197" t="s">
        <v>196</v>
      </c>
      <c r="D197" t="s">
        <v>12</v>
      </c>
      <c r="E197">
        <v>18</v>
      </c>
      <c r="F197" t="s">
        <v>40</v>
      </c>
      <c r="G197" s="4">
        <v>1.4328703703703703E-2</v>
      </c>
      <c r="H197">
        <v>6</v>
      </c>
      <c r="I197">
        <v>184.2</v>
      </c>
      <c r="J197" t="s">
        <v>890</v>
      </c>
    </row>
    <row r="198" spans="1:10" x14ac:dyDescent="0.35">
      <c r="A198" t="str">
        <f t="shared" si="3"/>
        <v>Попова АннаЖЭ</v>
      </c>
      <c r="B198" s="3">
        <v>7</v>
      </c>
      <c r="C198" t="s">
        <v>203</v>
      </c>
      <c r="D198" t="s">
        <v>12</v>
      </c>
      <c r="E198">
        <v>18</v>
      </c>
      <c r="F198" t="s">
        <v>529</v>
      </c>
      <c r="G198" s="4">
        <v>1.545138888888889E-2</v>
      </c>
      <c r="H198">
        <v>7</v>
      </c>
      <c r="I198">
        <v>175.2</v>
      </c>
      <c r="J198" t="s">
        <v>890</v>
      </c>
    </row>
    <row r="199" spans="1:10" x14ac:dyDescent="0.35">
      <c r="A199" t="str">
        <f t="shared" si="3"/>
        <v>Давыдова МарияЖЭ</v>
      </c>
      <c r="B199" s="3">
        <v>8</v>
      </c>
      <c r="C199" t="s">
        <v>726</v>
      </c>
      <c r="D199" t="s">
        <v>727</v>
      </c>
      <c r="E199" t="s">
        <v>728</v>
      </c>
      <c r="F199" t="s">
        <v>729</v>
      </c>
      <c r="G199" s="4">
        <v>1.5625E-2</v>
      </c>
      <c r="H199">
        <v>8</v>
      </c>
      <c r="I199">
        <v>173.8</v>
      </c>
      <c r="J199" t="s">
        <v>890</v>
      </c>
    </row>
    <row r="200" spans="1:10" x14ac:dyDescent="0.35">
      <c r="A200" t="str">
        <f t="shared" si="3"/>
        <v>Райкова ДарьяЖЭ</v>
      </c>
      <c r="B200" s="3">
        <v>9</v>
      </c>
      <c r="C200" t="s">
        <v>730</v>
      </c>
      <c r="D200" t="s">
        <v>12</v>
      </c>
      <c r="E200">
        <v>18</v>
      </c>
      <c r="F200" t="s">
        <v>34</v>
      </c>
      <c r="G200" s="4">
        <v>1.6435185185185188E-2</v>
      </c>
      <c r="H200">
        <v>9</v>
      </c>
      <c r="I200">
        <v>167.2</v>
      </c>
      <c r="J200" t="s">
        <v>890</v>
      </c>
    </row>
    <row r="201" spans="1:10" x14ac:dyDescent="0.35">
      <c r="A201" t="str">
        <f t="shared" si="3"/>
        <v>Литвина ИринаЖЭ</v>
      </c>
      <c r="B201" s="3">
        <v>10</v>
      </c>
      <c r="C201" t="s">
        <v>205</v>
      </c>
      <c r="D201" t="s">
        <v>12</v>
      </c>
      <c r="E201">
        <v>18</v>
      </c>
      <c r="F201" t="s">
        <v>27</v>
      </c>
      <c r="G201" s="4">
        <v>1.7164351851851851E-2</v>
      </c>
      <c r="H201">
        <v>10</v>
      </c>
      <c r="I201">
        <v>161.30000000000001</v>
      </c>
      <c r="J201" t="s">
        <v>890</v>
      </c>
    </row>
    <row r="202" spans="1:10" x14ac:dyDescent="0.35">
      <c r="A202" t="str">
        <f t="shared" si="3"/>
        <v>Кутьева ПолинаЖЭ</v>
      </c>
      <c r="B202" s="3">
        <v>11</v>
      </c>
      <c r="C202" t="s">
        <v>570</v>
      </c>
      <c r="D202" t="s">
        <v>12</v>
      </c>
      <c r="E202">
        <v>18</v>
      </c>
      <c r="F202" t="s">
        <v>40</v>
      </c>
      <c r="G202" s="4">
        <v>1.834490740740741E-2</v>
      </c>
      <c r="H202">
        <v>11</v>
      </c>
      <c r="I202">
        <v>151.80000000000001</v>
      </c>
      <c r="J202" t="s">
        <v>890</v>
      </c>
    </row>
    <row r="203" spans="1:10" x14ac:dyDescent="0.35">
      <c r="A203" t="str">
        <f t="shared" si="3"/>
        <v>Зеленина ЛидияЖЭ</v>
      </c>
      <c r="B203" s="3">
        <v>12</v>
      </c>
      <c r="C203" t="s">
        <v>201</v>
      </c>
      <c r="D203" t="s">
        <v>12</v>
      </c>
      <c r="E203">
        <v>18</v>
      </c>
      <c r="F203" t="s">
        <v>25</v>
      </c>
      <c r="G203" s="4">
        <v>1.8958333333333334E-2</v>
      </c>
      <c r="H203">
        <v>12</v>
      </c>
      <c r="I203">
        <v>146.80000000000001</v>
      </c>
      <c r="J203" t="s">
        <v>890</v>
      </c>
    </row>
    <row r="204" spans="1:10" x14ac:dyDescent="0.35">
      <c r="A204" t="str">
        <f t="shared" si="3"/>
        <v>Чудина ТатьянаЖЭ</v>
      </c>
      <c r="B204" s="3">
        <v>13</v>
      </c>
      <c r="C204" t="s">
        <v>206</v>
      </c>
      <c r="D204" t="s">
        <v>12</v>
      </c>
      <c r="E204">
        <v>18</v>
      </c>
      <c r="F204" t="s">
        <v>22</v>
      </c>
      <c r="G204" s="4">
        <v>1.9699074074074074E-2</v>
      </c>
      <c r="H204">
        <v>13</v>
      </c>
      <c r="I204">
        <v>140.80000000000001</v>
      </c>
      <c r="J204" t="s">
        <v>890</v>
      </c>
    </row>
    <row r="205" spans="1:10" x14ac:dyDescent="0.35">
      <c r="A205" t="str">
        <f t="shared" si="3"/>
        <v/>
      </c>
    </row>
    <row r="206" spans="1:10" ht="15.5" x14ac:dyDescent="0.35">
      <c r="A206" t="str">
        <f t="shared" si="3"/>
        <v>10 КП, 1,3 км</v>
      </c>
      <c r="B206" s="1" t="s">
        <v>209</v>
      </c>
      <c r="C206" t="s">
        <v>731</v>
      </c>
    </row>
    <row r="207" spans="1:10" x14ac:dyDescent="0.35">
      <c r="A207" t="str">
        <f t="shared" si="3"/>
        <v/>
      </c>
    </row>
    <row r="208" spans="1:10" x14ac:dyDescent="0.35">
      <c r="A208" t="str">
        <f t="shared" si="3"/>
        <v>Фамилия, имя</v>
      </c>
      <c r="B208" s="2" t="s">
        <v>2</v>
      </c>
      <c r="C208" t="s">
        <v>3</v>
      </c>
      <c r="D208" t="s">
        <v>4</v>
      </c>
      <c r="E208" t="s">
        <v>5</v>
      </c>
      <c r="F208" t="s">
        <v>6</v>
      </c>
      <c r="G208" t="s">
        <v>676</v>
      </c>
      <c r="H208" t="s">
        <v>677</v>
      </c>
      <c r="I208" t="s">
        <v>10</v>
      </c>
    </row>
    <row r="209" spans="1:10" x14ac:dyDescent="0.35">
      <c r="A209" t="str">
        <f t="shared" si="3"/>
        <v>Сигаев АндрейМ10</v>
      </c>
      <c r="B209" s="3">
        <v>1</v>
      </c>
      <c r="C209" t="s">
        <v>210</v>
      </c>
      <c r="D209" t="s">
        <v>12</v>
      </c>
      <c r="E209">
        <v>18</v>
      </c>
      <c r="F209" t="s">
        <v>17</v>
      </c>
      <c r="G209" s="4">
        <v>8.0555555555555554E-3</v>
      </c>
      <c r="H209">
        <v>1</v>
      </c>
      <c r="I209">
        <v>200</v>
      </c>
      <c r="J209" t="s">
        <v>891</v>
      </c>
    </row>
    <row r="210" spans="1:10" x14ac:dyDescent="0.35">
      <c r="A210" t="str">
        <f t="shared" si="3"/>
        <v>Рудько АлексейМ10</v>
      </c>
      <c r="B210" s="3">
        <v>2</v>
      </c>
      <c r="C210" t="s">
        <v>222</v>
      </c>
      <c r="D210" t="s">
        <v>12</v>
      </c>
      <c r="E210">
        <v>18</v>
      </c>
      <c r="F210" t="s">
        <v>45</v>
      </c>
      <c r="G210" s="4">
        <v>8.3564814814814804E-3</v>
      </c>
      <c r="H210">
        <v>2</v>
      </c>
      <c r="I210">
        <v>196.3</v>
      </c>
      <c r="J210" t="s">
        <v>891</v>
      </c>
    </row>
    <row r="211" spans="1:10" x14ac:dyDescent="0.35">
      <c r="A211" t="str">
        <f t="shared" si="3"/>
        <v>Сенцов ФедорМ10</v>
      </c>
      <c r="B211" s="3">
        <v>3</v>
      </c>
      <c r="C211" t="s">
        <v>211</v>
      </c>
      <c r="D211" t="s">
        <v>12</v>
      </c>
      <c r="E211">
        <v>18</v>
      </c>
      <c r="F211" t="s">
        <v>53</v>
      </c>
      <c r="G211" s="4">
        <v>8.7615740740740744E-3</v>
      </c>
      <c r="H211">
        <v>3</v>
      </c>
      <c r="I211">
        <v>191.3</v>
      </c>
      <c r="J211" t="s">
        <v>891</v>
      </c>
    </row>
    <row r="212" spans="1:10" x14ac:dyDescent="0.35">
      <c r="A212" t="str">
        <f t="shared" si="3"/>
        <v>Шаршов АлександрМ10</v>
      </c>
      <c r="B212" s="3">
        <v>4</v>
      </c>
      <c r="C212" t="s">
        <v>219</v>
      </c>
      <c r="D212" t="s">
        <v>12</v>
      </c>
      <c r="E212">
        <v>18</v>
      </c>
      <c r="F212" t="s">
        <v>27</v>
      </c>
      <c r="G212" s="4">
        <v>9.0277777777777787E-3</v>
      </c>
      <c r="H212">
        <v>4</v>
      </c>
      <c r="I212">
        <v>188</v>
      </c>
      <c r="J212" t="s">
        <v>891</v>
      </c>
    </row>
    <row r="213" spans="1:10" x14ac:dyDescent="0.35">
      <c r="A213" t="str">
        <f t="shared" si="3"/>
        <v>Щербаков АртёмМ10</v>
      </c>
      <c r="B213" s="3">
        <v>5</v>
      </c>
      <c r="C213" t="s">
        <v>217</v>
      </c>
      <c r="D213" t="s">
        <v>12</v>
      </c>
      <c r="E213">
        <v>18</v>
      </c>
      <c r="F213" t="s">
        <v>51</v>
      </c>
      <c r="G213" s="4">
        <v>9.1782407407407403E-3</v>
      </c>
      <c r="H213">
        <v>5</v>
      </c>
      <c r="I213">
        <v>186.1</v>
      </c>
      <c r="J213" t="s">
        <v>891</v>
      </c>
    </row>
    <row r="214" spans="1:10" x14ac:dyDescent="0.35">
      <c r="A214" t="str">
        <f t="shared" si="3"/>
        <v>Акулов СтепанМ10</v>
      </c>
      <c r="B214" s="3">
        <v>6</v>
      </c>
      <c r="C214" t="s">
        <v>732</v>
      </c>
      <c r="D214" t="s">
        <v>687</v>
      </c>
      <c r="E214" t="s">
        <v>688</v>
      </c>
      <c r="F214" t="e">
        <f>-РФ</f>
        <v>#NAME?</v>
      </c>
      <c r="G214" s="4">
        <v>9.386574074074075E-3</v>
      </c>
      <c r="H214">
        <v>6</v>
      </c>
      <c r="I214">
        <v>183.5</v>
      </c>
      <c r="J214" t="s">
        <v>891</v>
      </c>
    </row>
    <row r="215" spans="1:10" x14ac:dyDescent="0.35">
      <c r="A215" t="str">
        <f t="shared" si="3"/>
        <v>Осадчий ЕвгенийМ10</v>
      </c>
      <c r="B215" s="3">
        <v>7</v>
      </c>
      <c r="C215" t="s">
        <v>225</v>
      </c>
      <c r="D215" t="s">
        <v>12</v>
      </c>
      <c r="E215">
        <v>18</v>
      </c>
      <c r="F215" t="s">
        <v>45</v>
      </c>
      <c r="G215" s="4">
        <v>9.4212962962962957E-3</v>
      </c>
      <c r="H215">
        <v>7</v>
      </c>
      <c r="I215">
        <v>183.1</v>
      </c>
      <c r="J215" t="s">
        <v>891</v>
      </c>
    </row>
    <row r="216" spans="1:10" x14ac:dyDescent="0.35">
      <c r="A216" t="str">
        <f t="shared" si="3"/>
        <v>Прудских ЮрийМ10</v>
      </c>
      <c r="B216" s="3">
        <v>8</v>
      </c>
      <c r="C216" t="s">
        <v>733</v>
      </c>
      <c r="D216" t="s">
        <v>12</v>
      </c>
      <c r="E216">
        <v>18</v>
      </c>
      <c r="F216" t="s">
        <v>216</v>
      </c>
      <c r="G216" s="4">
        <v>9.7222222222222224E-3</v>
      </c>
      <c r="H216">
        <v>8</v>
      </c>
      <c r="I216">
        <v>179.4</v>
      </c>
      <c r="J216" t="s">
        <v>891</v>
      </c>
    </row>
    <row r="217" spans="1:10" x14ac:dyDescent="0.35">
      <c r="A217" t="str">
        <f t="shared" si="3"/>
        <v>Георгиев ГеоргийМ10</v>
      </c>
      <c r="B217" s="3">
        <v>9</v>
      </c>
      <c r="C217" t="s">
        <v>215</v>
      </c>
      <c r="D217" t="s">
        <v>12</v>
      </c>
      <c r="E217">
        <v>18</v>
      </c>
      <c r="F217" t="s">
        <v>216</v>
      </c>
      <c r="G217" s="4">
        <v>9.8726851851851857E-3</v>
      </c>
      <c r="H217">
        <v>9</v>
      </c>
      <c r="I217">
        <v>177.5</v>
      </c>
      <c r="J217" t="s">
        <v>891</v>
      </c>
    </row>
    <row r="218" spans="1:10" x14ac:dyDescent="0.35">
      <c r="A218" t="str">
        <f t="shared" si="3"/>
        <v>Мыцыков ИванМ10</v>
      </c>
      <c r="B218" s="3">
        <v>10</v>
      </c>
      <c r="C218" t="s">
        <v>734</v>
      </c>
      <c r="D218" t="s">
        <v>687</v>
      </c>
      <c r="E218" t="s">
        <v>688</v>
      </c>
      <c r="F218" t="e">
        <f>-РФ</f>
        <v>#NAME?</v>
      </c>
      <c r="G218" s="4">
        <v>9.8842592592592576E-3</v>
      </c>
      <c r="H218">
        <v>10</v>
      </c>
      <c r="I218">
        <v>177.3</v>
      </c>
      <c r="J218" t="s">
        <v>891</v>
      </c>
    </row>
    <row r="219" spans="1:10" x14ac:dyDescent="0.35">
      <c r="A219" t="str">
        <f t="shared" si="3"/>
        <v>Попов ДмитрийМ10</v>
      </c>
      <c r="B219" s="3">
        <v>11</v>
      </c>
      <c r="C219" t="s">
        <v>230</v>
      </c>
      <c r="D219" t="s">
        <v>12</v>
      </c>
      <c r="E219">
        <v>18</v>
      </c>
      <c r="F219" t="s">
        <v>53</v>
      </c>
      <c r="G219" s="4">
        <v>9.9884259259259266E-3</v>
      </c>
      <c r="H219">
        <v>11</v>
      </c>
      <c r="I219">
        <v>176.1</v>
      </c>
      <c r="J219" t="s">
        <v>891</v>
      </c>
    </row>
    <row r="220" spans="1:10" x14ac:dyDescent="0.35">
      <c r="A220" t="str">
        <f t="shared" si="3"/>
        <v>Цветков АлександрМ10</v>
      </c>
      <c r="B220" s="3">
        <v>12</v>
      </c>
      <c r="C220" t="s">
        <v>735</v>
      </c>
      <c r="D220" t="s">
        <v>12</v>
      </c>
      <c r="E220">
        <v>18</v>
      </c>
      <c r="F220" t="s">
        <v>34</v>
      </c>
      <c r="G220" s="4">
        <v>1.2152777777777778E-2</v>
      </c>
      <c r="H220">
        <v>12</v>
      </c>
      <c r="I220">
        <v>149.19999999999999</v>
      </c>
      <c r="J220" t="s">
        <v>891</v>
      </c>
    </row>
    <row r="221" spans="1:10" x14ac:dyDescent="0.35">
      <c r="A221" t="str">
        <f t="shared" si="3"/>
        <v>Алиев КонстантинМ10</v>
      </c>
      <c r="B221" s="3">
        <v>13</v>
      </c>
      <c r="C221" t="s">
        <v>736</v>
      </c>
      <c r="D221" t="s">
        <v>12</v>
      </c>
      <c r="E221">
        <v>18</v>
      </c>
      <c r="F221" t="s">
        <v>40</v>
      </c>
      <c r="G221" s="4">
        <v>1.2499999999999999E-2</v>
      </c>
      <c r="H221">
        <v>13</v>
      </c>
      <c r="I221">
        <v>144.9</v>
      </c>
      <c r="J221" t="s">
        <v>891</v>
      </c>
    </row>
    <row r="222" spans="1:10" x14ac:dyDescent="0.35">
      <c r="A222" t="str">
        <f t="shared" si="3"/>
        <v>Першин РоманМ10</v>
      </c>
      <c r="B222" s="3">
        <v>14</v>
      </c>
      <c r="C222" t="s">
        <v>224</v>
      </c>
      <c r="D222" t="s">
        <v>12</v>
      </c>
      <c r="E222">
        <v>18</v>
      </c>
      <c r="F222" t="s">
        <v>25</v>
      </c>
      <c r="G222" s="4">
        <v>1.2789351851851852E-2</v>
      </c>
      <c r="H222">
        <v>14</v>
      </c>
      <c r="I222">
        <v>141.30000000000001</v>
      </c>
      <c r="J222" t="s">
        <v>891</v>
      </c>
    </row>
    <row r="223" spans="1:10" x14ac:dyDescent="0.35">
      <c r="A223" t="str">
        <f t="shared" si="3"/>
        <v>Киселев ИванМ10</v>
      </c>
      <c r="B223" s="3">
        <v>15</v>
      </c>
      <c r="C223" t="s">
        <v>212</v>
      </c>
      <c r="D223" t="s">
        <v>12</v>
      </c>
      <c r="E223">
        <v>18</v>
      </c>
      <c r="F223" t="s">
        <v>40</v>
      </c>
      <c r="G223" s="4">
        <v>1.3020833333333334E-2</v>
      </c>
      <c r="H223">
        <v>15</v>
      </c>
      <c r="I223">
        <v>138.4</v>
      </c>
      <c r="J223" t="s">
        <v>891</v>
      </c>
    </row>
    <row r="224" spans="1:10" x14ac:dyDescent="0.35">
      <c r="A224" t="str">
        <f t="shared" si="3"/>
        <v>Колесник ГеоргийМ10</v>
      </c>
      <c r="B224" s="3">
        <v>16</v>
      </c>
      <c r="C224" t="s">
        <v>213</v>
      </c>
      <c r="D224" t="s">
        <v>12</v>
      </c>
      <c r="E224">
        <v>18</v>
      </c>
      <c r="F224" t="s">
        <v>529</v>
      </c>
      <c r="G224" s="4">
        <v>1.3252314814814814E-2</v>
      </c>
      <c r="H224">
        <v>16</v>
      </c>
      <c r="I224">
        <v>135.5</v>
      </c>
      <c r="J224" t="s">
        <v>891</v>
      </c>
    </row>
    <row r="225" spans="1:10" x14ac:dyDescent="0.35">
      <c r="A225" t="str">
        <f t="shared" si="3"/>
        <v>Головин ГеоргийМ10</v>
      </c>
      <c r="B225" s="3">
        <v>17</v>
      </c>
      <c r="C225" t="s">
        <v>218</v>
      </c>
      <c r="D225" t="s">
        <v>12</v>
      </c>
      <c r="E225">
        <v>18</v>
      </c>
      <c r="F225" t="s">
        <v>34</v>
      </c>
      <c r="G225" s="4">
        <v>1.4004629629629631E-2</v>
      </c>
      <c r="H225">
        <v>17</v>
      </c>
      <c r="I225">
        <v>126.2</v>
      </c>
      <c r="J225" t="s">
        <v>891</v>
      </c>
    </row>
    <row r="226" spans="1:10" x14ac:dyDescent="0.35">
      <c r="A226" t="str">
        <f t="shared" si="3"/>
        <v>Меньших ДаниилМ10</v>
      </c>
      <c r="B226" s="3">
        <v>18</v>
      </c>
      <c r="C226" t="s">
        <v>737</v>
      </c>
      <c r="D226" t="s">
        <v>12</v>
      </c>
      <c r="E226">
        <v>18</v>
      </c>
      <c r="F226" t="s">
        <v>53</v>
      </c>
      <c r="G226" s="4">
        <v>1.4027777777777778E-2</v>
      </c>
      <c r="H226">
        <v>18</v>
      </c>
      <c r="I226">
        <v>125.9</v>
      </c>
      <c r="J226" t="s">
        <v>891</v>
      </c>
    </row>
    <row r="227" spans="1:10" x14ac:dyDescent="0.35">
      <c r="A227" t="str">
        <f t="shared" si="3"/>
        <v>Пронин АлексейМ10</v>
      </c>
      <c r="B227" s="3">
        <v>19</v>
      </c>
      <c r="C227" t="s">
        <v>228</v>
      </c>
      <c r="D227" t="s">
        <v>12</v>
      </c>
      <c r="E227">
        <v>18</v>
      </c>
      <c r="F227" t="s">
        <v>529</v>
      </c>
      <c r="G227" s="4">
        <v>1.4699074074074074E-2</v>
      </c>
      <c r="H227">
        <v>19</v>
      </c>
      <c r="I227">
        <v>117.6</v>
      </c>
      <c r="J227" t="s">
        <v>891</v>
      </c>
    </row>
    <row r="228" spans="1:10" x14ac:dyDescent="0.35">
      <c r="A228" t="str">
        <f t="shared" si="3"/>
        <v>Кубышкин ТихонМ10</v>
      </c>
      <c r="B228" s="3">
        <v>20</v>
      </c>
      <c r="C228" t="s">
        <v>738</v>
      </c>
      <c r="D228" t="s">
        <v>493</v>
      </c>
      <c r="E228" t="s">
        <v>494</v>
      </c>
      <c r="F228" t="s">
        <v>495</v>
      </c>
      <c r="G228" s="4">
        <v>1.7546296296296296E-2</v>
      </c>
      <c r="H228">
        <v>20</v>
      </c>
      <c r="I228">
        <v>82.2</v>
      </c>
      <c r="J228" t="s">
        <v>891</v>
      </c>
    </row>
    <row r="229" spans="1:10" x14ac:dyDescent="0.35">
      <c r="A229" t="str">
        <f t="shared" si="3"/>
        <v>Будаковский ЯрославМ10</v>
      </c>
      <c r="B229" s="3">
        <v>21</v>
      </c>
      <c r="C229" t="s">
        <v>665</v>
      </c>
      <c r="D229" t="s">
        <v>12</v>
      </c>
      <c r="E229">
        <v>18</v>
      </c>
      <c r="F229" t="s">
        <v>45</v>
      </c>
      <c r="G229" s="4">
        <v>1.7696759259259259E-2</v>
      </c>
      <c r="H229">
        <v>21</v>
      </c>
      <c r="I229">
        <v>80.400000000000006</v>
      </c>
      <c r="J229" t="s">
        <v>891</v>
      </c>
    </row>
    <row r="230" spans="1:10" x14ac:dyDescent="0.35">
      <c r="A230" t="str">
        <f t="shared" si="3"/>
        <v>Косарев ДмитрийМ10</v>
      </c>
      <c r="B230" s="3">
        <v>22</v>
      </c>
      <c r="C230" t="s">
        <v>226</v>
      </c>
      <c r="D230" t="s">
        <v>12</v>
      </c>
      <c r="E230">
        <v>18</v>
      </c>
      <c r="F230" t="s">
        <v>53</v>
      </c>
      <c r="G230" s="4">
        <v>1.8587962962962962E-2</v>
      </c>
      <c r="H230">
        <v>22</v>
      </c>
      <c r="I230">
        <v>69.3</v>
      </c>
      <c r="J230" t="s">
        <v>891</v>
      </c>
    </row>
    <row r="231" spans="1:10" x14ac:dyDescent="0.35">
      <c r="A231" t="str">
        <f t="shared" si="3"/>
        <v>Демьяненко ДаниялМ10</v>
      </c>
      <c r="B231" s="3">
        <v>23</v>
      </c>
      <c r="C231" t="s">
        <v>739</v>
      </c>
      <c r="D231" t="s">
        <v>12</v>
      </c>
      <c r="E231">
        <v>18</v>
      </c>
      <c r="F231" t="s">
        <v>45</v>
      </c>
      <c r="G231" s="4">
        <v>1.9212962962962963E-2</v>
      </c>
      <c r="H231">
        <v>23</v>
      </c>
      <c r="I231">
        <v>61.5</v>
      </c>
      <c r="J231" t="s">
        <v>891</v>
      </c>
    </row>
    <row r="232" spans="1:10" x14ac:dyDescent="0.35">
      <c r="A232" t="str">
        <f t="shared" si="3"/>
        <v>Чернышов ЗахарМ10</v>
      </c>
      <c r="B232" s="3">
        <v>24</v>
      </c>
      <c r="C232" t="s">
        <v>580</v>
      </c>
      <c r="D232" t="s">
        <v>12</v>
      </c>
      <c r="E232">
        <v>18</v>
      </c>
      <c r="F232" t="s">
        <v>529</v>
      </c>
      <c r="G232" s="4">
        <v>1.9756944444444445E-2</v>
      </c>
      <c r="H232">
        <v>24</v>
      </c>
      <c r="I232">
        <v>54.8</v>
      </c>
      <c r="J232" t="s">
        <v>891</v>
      </c>
    </row>
    <row r="233" spans="1:10" x14ac:dyDescent="0.35">
      <c r="A233" t="str">
        <f t="shared" si="3"/>
        <v>Качанов АндрейМ10</v>
      </c>
      <c r="B233" s="3">
        <v>25</v>
      </c>
      <c r="C233" t="s">
        <v>740</v>
      </c>
      <c r="D233" t="s">
        <v>493</v>
      </c>
      <c r="E233" t="s">
        <v>494</v>
      </c>
      <c r="F233" t="s">
        <v>495</v>
      </c>
      <c r="G233" s="4">
        <v>2.1817129629629631E-2</v>
      </c>
      <c r="H233">
        <v>25</v>
      </c>
      <c r="I233">
        <v>29.2</v>
      </c>
      <c r="J233" t="s">
        <v>891</v>
      </c>
    </row>
    <row r="234" spans="1:10" x14ac:dyDescent="0.35">
      <c r="A234" t="str">
        <f t="shared" si="3"/>
        <v>Лащёв ГригорийМ10</v>
      </c>
      <c r="B234" s="3">
        <v>26</v>
      </c>
      <c r="C234" t="s">
        <v>581</v>
      </c>
      <c r="D234" t="s">
        <v>12</v>
      </c>
      <c r="E234">
        <v>18</v>
      </c>
      <c r="F234" t="s">
        <v>53</v>
      </c>
      <c r="G234" s="4">
        <v>2.3692129629629629E-2</v>
      </c>
      <c r="H234">
        <v>26</v>
      </c>
      <c r="I234">
        <v>5.9</v>
      </c>
      <c r="J234" t="s">
        <v>891</v>
      </c>
    </row>
    <row r="235" spans="1:10" x14ac:dyDescent="0.35">
      <c r="A235" t="str">
        <f t="shared" si="3"/>
        <v>Голик СергейМ10</v>
      </c>
      <c r="B235" s="3">
        <v>27</v>
      </c>
      <c r="C235" t="s">
        <v>741</v>
      </c>
      <c r="D235" t="s">
        <v>12</v>
      </c>
      <c r="E235">
        <v>18</v>
      </c>
      <c r="F235" t="s">
        <v>64</v>
      </c>
      <c r="G235" s="4">
        <v>2.3923611111111114E-2</v>
      </c>
      <c r="H235">
        <v>27</v>
      </c>
      <c r="I235">
        <v>3.1</v>
      </c>
      <c r="J235" t="s">
        <v>891</v>
      </c>
    </row>
    <row r="236" spans="1:10" x14ac:dyDescent="0.35">
      <c r="A236" t="str">
        <f t="shared" si="3"/>
        <v>Алексеев ВикторМ10</v>
      </c>
      <c r="B236" s="3">
        <v>28</v>
      </c>
      <c r="C236" t="s">
        <v>518</v>
      </c>
      <c r="D236" t="s">
        <v>12</v>
      </c>
      <c r="E236">
        <v>18</v>
      </c>
      <c r="F236" t="s">
        <v>34</v>
      </c>
      <c r="G236" s="4">
        <v>2.4687499999999998E-2</v>
      </c>
      <c r="H236">
        <v>28</v>
      </c>
      <c r="I236">
        <v>1</v>
      </c>
      <c r="J236" t="s">
        <v>891</v>
      </c>
    </row>
    <row r="237" spans="1:10" x14ac:dyDescent="0.35">
      <c r="A237" t="str">
        <f t="shared" si="3"/>
        <v>Шишкин МихаилМ10</v>
      </c>
      <c r="B237" s="3">
        <v>29</v>
      </c>
      <c r="C237" t="s">
        <v>521</v>
      </c>
      <c r="D237" t="s">
        <v>12</v>
      </c>
      <c r="E237">
        <v>18</v>
      </c>
      <c r="F237" t="s">
        <v>53</v>
      </c>
      <c r="G237" s="4">
        <v>2.5034722222222222E-2</v>
      </c>
      <c r="H237">
        <v>29</v>
      </c>
      <c r="I237">
        <v>1</v>
      </c>
      <c r="J237" t="s">
        <v>891</v>
      </c>
    </row>
    <row r="238" spans="1:10" x14ac:dyDescent="0.35">
      <c r="A238" t="str">
        <f t="shared" si="3"/>
        <v>Дудкин ВладимирМ10</v>
      </c>
      <c r="B238" s="3">
        <v>30</v>
      </c>
      <c r="C238" t="s">
        <v>227</v>
      </c>
      <c r="D238" t="s">
        <v>12</v>
      </c>
      <c r="E238">
        <v>18</v>
      </c>
      <c r="F238" t="s">
        <v>45</v>
      </c>
      <c r="G238" s="4">
        <v>2.7083333333333334E-2</v>
      </c>
      <c r="H238">
        <v>30</v>
      </c>
      <c r="I238">
        <v>1</v>
      </c>
      <c r="J238" t="s">
        <v>891</v>
      </c>
    </row>
    <row r="239" spans="1:10" x14ac:dyDescent="0.35">
      <c r="A239" t="str">
        <f t="shared" si="3"/>
        <v>Косов МихаилМ10</v>
      </c>
      <c r="B239" s="3">
        <v>31</v>
      </c>
      <c r="C239" t="s">
        <v>742</v>
      </c>
      <c r="D239" t="s">
        <v>12</v>
      </c>
      <c r="E239">
        <v>18</v>
      </c>
      <c r="F239" t="s">
        <v>528</v>
      </c>
      <c r="G239" s="4">
        <v>3.2002314814814817E-2</v>
      </c>
      <c r="H239">
        <v>31</v>
      </c>
      <c r="I239">
        <v>1</v>
      </c>
      <c r="J239" t="s">
        <v>891</v>
      </c>
    </row>
    <row r="240" spans="1:10" x14ac:dyDescent="0.35">
      <c r="A240" t="str">
        <f t="shared" si="3"/>
        <v>Тараненко ПлатонМ10</v>
      </c>
      <c r="B240" s="3">
        <v>32</v>
      </c>
      <c r="C240" t="s">
        <v>517</v>
      </c>
      <c r="D240" t="s">
        <v>12</v>
      </c>
      <c r="E240">
        <v>18</v>
      </c>
      <c r="F240" t="s">
        <v>40</v>
      </c>
      <c r="G240" s="4">
        <v>3.6863425925925931E-2</v>
      </c>
      <c r="H240">
        <v>32</v>
      </c>
      <c r="I240">
        <v>1</v>
      </c>
      <c r="J240" t="s">
        <v>891</v>
      </c>
    </row>
    <row r="241" spans="1:10" x14ac:dyDescent="0.35">
      <c r="A241" t="str">
        <f t="shared" si="3"/>
        <v>Похожаев АнтонМ10</v>
      </c>
      <c r="B241" s="3">
        <v>33</v>
      </c>
      <c r="C241" t="s">
        <v>743</v>
      </c>
      <c r="D241" t="s">
        <v>12</v>
      </c>
      <c r="E241">
        <v>18</v>
      </c>
      <c r="F241" t="s">
        <v>53</v>
      </c>
      <c r="G241" t="s">
        <v>684</v>
      </c>
      <c r="I241">
        <v>0</v>
      </c>
      <c r="J241" t="s">
        <v>891</v>
      </c>
    </row>
    <row r="242" spans="1:10" x14ac:dyDescent="0.35">
      <c r="A242" t="str">
        <f t="shared" si="3"/>
        <v>Киселев ВикторМ10</v>
      </c>
      <c r="B242" s="3">
        <v>34</v>
      </c>
      <c r="C242" t="s">
        <v>525</v>
      </c>
      <c r="D242" t="s">
        <v>12</v>
      </c>
      <c r="E242">
        <v>18</v>
      </c>
      <c r="F242" t="s">
        <v>17</v>
      </c>
      <c r="G242" t="s">
        <v>684</v>
      </c>
      <c r="I242">
        <v>0</v>
      </c>
      <c r="J242" t="s">
        <v>891</v>
      </c>
    </row>
    <row r="243" spans="1:10" x14ac:dyDescent="0.35">
      <c r="A243" t="str">
        <f t="shared" si="3"/>
        <v>Ситников ВладимирМ10</v>
      </c>
      <c r="B243" s="3">
        <v>35</v>
      </c>
      <c r="C243" t="s">
        <v>520</v>
      </c>
      <c r="D243" t="s">
        <v>12</v>
      </c>
      <c r="E243">
        <v>18</v>
      </c>
      <c r="F243" t="s">
        <v>53</v>
      </c>
      <c r="G243" t="s">
        <v>684</v>
      </c>
      <c r="I243">
        <v>0</v>
      </c>
      <c r="J243" t="s">
        <v>891</v>
      </c>
    </row>
    <row r="244" spans="1:10" x14ac:dyDescent="0.35">
      <c r="A244" t="str">
        <f t="shared" si="3"/>
        <v/>
      </c>
    </row>
    <row r="245" spans="1:10" ht="15.5" x14ac:dyDescent="0.35">
      <c r="A245" t="str">
        <f t="shared" si="3"/>
        <v>11 КП, 1,6 км</v>
      </c>
      <c r="B245" s="1" t="s">
        <v>235</v>
      </c>
      <c r="C245" t="s">
        <v>744</v>
      </c>
    </row>
    <row r="246" spans="1:10" x14ac:dyDescent="0.35">
      <c r="A246" t="str">
        <f t="shared" si="3"/>
        <v/>
      </c>
    </row>
    <row r="247" spans="1:10" x14ac:dyDescent="0.35">
      <c r="A247" t="str">
        <f t="shared" si="3"/>
        <v>Фамилия, имя</v>
      </c>
      <c r="B247" s="2" t="s">
        <v>2</v>
      </c>
      <c r="C247" t="s">
        <v>3</v>
      </c>
      <c r="D247" t="s">
        <v>4</v>
      </c>
      <c r="E247" t="s">
        <v>5</v>
      </c>
      <c r="F247" t="s">
        <v>6</v>
      </c>
      <c r="G247" t="s">
        <v>676</v>
      </c>
      <c r="H247" t="s">
        <v>677</v>
      </c>
      <c r="I247" t="s">
        <v>10</v>
      </c>
    </row>
    <row r="248" spans="1:10" x14ac:dyDescent="0.35">
      <c r="A248" t="str">
        <f t="shared" si="3"/>
        <v>Хованский ВасилийМ12</v>
      </c>
      <c r="B248" s="3">
        <v>1</v>
      </c>
      <c r="C248" t="s">
        <v>237</v>
      </c>
      <c r="D248" t="s">
        <v>12</v>
      </c>
      <c r="E248">
        <v>18</v>
      </c>
      <c r="F248" t="s">
        <v>34</v>
      </c>
      <c r="G248" s="4">
        <v>6.851851851851852E-3</v>
      </c>
      <c r="H248">
        <v>1</v>
      </c>
      <c r="I248">
        <v>200</v>
      </c>
      <c r="J248" t="s">
        <v>892</v>
      </c>
    </row>
    <row r="249" spans="1:10" x14ac:dyDescent="0.35">
      <c r="A249" t="str">
        <f t="shared" si="3"/>
        <v>Мещеряков МаксимМ12</v>
      </c>
      <c r="B249" s="3">
        <v>2</v>
      </c>
      <c r="C249" t="s">
        <v>257</v>
      </c>
      <c r="D249" t="s">
        <v>12</v>
      </c>
      <c r="E249">
        <v>18</v>
      </c>
      <c r="F249" t="s">
        <v>85</v>
      </c>
      <c r="G249" s="4">
        <v>7.2106481481481475E-3</v>
      </c>
      <c r="H249">
        <v>2</v>
      </c>
      <c r="I249">
        <v>194.8</v>
      </c>
      <c r="J249" t="s">
        <v>892</v>
      </c>
    </row>
    <row r="250" spans="1:10" x14ac:dyDescent="0.35">
      <c r="A250" t="str">
        <f t="shared" si="3"/>
        <v>Кривцов МаксимМ12</v>
      </c>
      <c r="B250" s="3">
        <v>3</v>
      </c>
      <c r="C250" t="s">
        <v>242</v>
      </c>
      <c r="D250" t="s">
        <v>12</v>
      </c>
      <c r="E250">
        <v>18</v>
      </c>
      <c r="F250" t="s">
        <v>53</v>
      </c>
      <c r="G250" s="4">
        <v>7.5810185185185182E-3</v>
      </c>
      <c r="H250">
        <v>3</v>
      </c>
      <c r="I250">
        <v>189.4</v>
      </c>
      <c r="J250" t="s">
        <v>892</v>
      </c>
    </row>
    <row r="251" spans="1:10" x14ac:dyDescent="0.35">
      <c r="A251" t="str">
        <f t="shared" si="3"/>
        <v>Мозговой ДмитрийМ12</v>
      </c>
      <c r="B251" s="3">
        <v>4</v>
      </c>
      <c r="C251" t="s">
        <v>297</v>
      </c>
      <c r="D251" t="s">
        <v>12</v>
      </c>
      <c r="E251">
        <v>18</v>
      </c>
      <c r="F251" t="s">
        <v>45</v>
      </c>
      <c r="G251" s="4">
        <v>7.6273148148148151E-3</v>
      </c>
      <c r="H251">
        <v>4</v>
      </c>
      <c r="I251">
        <v>188.7</v>
      </c>
      <c r="J251" t="s">
        <v>892</v>
      </c>
    </row>
    <row r="252" spans="1:10" x14ac:dyDescent="0.35">
      <c r="A252" t="str">
        <f t="shared" si="3"/>
        <v>Панин АртёмМ12</v>
      </c>
      <c r="B252" s="3">
        <v>5</v>
      </c>
      <c r="C252" t="s">
        <v>239</v>
      </c>
      <c r="D252" t="s">
        <v>12</v>
      </c>
      <c r="E252">
        <v>18</v>
      </c>
      <c r="F252" t="s">
        <v>22</v>
      </c>
      <c r="G252" s="4">
        <v>7.8240740740740753E-3</v>
      </c>
      <c r="H252">
        <v>5</v>
      </c>
      <c r="I252">
        <v>185.9</v>
      </c>
      <c r="J252" t="s">
        <v>892</v>
      </c>
    </row>
    <row r="253" spans="1:10" x14ac:dyDescent="0.35">
      <c r="A253" t="str">
        <f t="shared" si="3"/>
        <v>Чуйков МаксимМ12</v>
      </c>
      <c r="B253" s="3">
        <v>6</v>
      </c>
      <c r="C253" t="s">
        <v>255</v>
      </c>
      <c r="D253" t="s">
        <v>12</v>
      </c>
      <c r="E253">
        <v>18</v>
      </c>
      <c r="F253" t="s">
        <v>45</v>
      </c>
      <c r="G253" s="4">
        <v>7.9282407407407409E-3</v>
      </c>
      <c r="H253">
        <v>6</v>
      </c>
      <c r="I253">
        <v>184.3</v>
      </c>
      <c r="J253" t="s">
        <v>892</v>
      </c>
    </row>
    <row r="254" spans="1:10" x14ac:dyDescent="0.35">
      <c r="A254" t="str">
        <f t="shared" si="3"/>
        <v>Шумко МихаилМ12</v>
      </c>
      <c r="B254" s="3">
        <v>7</v>
      </c>
      <c r="C254" t="s">
        <v>240</v>
      </c>
      <c r="D254" t="s">
        <v>12</v>
      </c>
      <c r="E254">
        <v>18</v>
      </c>
      <c r="F254" t="s">
        <v>40</v>
      </c>
      <c r="G254" s="4">
        <v>8.2407407407407412E-3</v>
      </c>
      <c r="H254">
        <v>7</v>
      </c>
      <c r="I254">
        <v>179.8</v>
      </c>
      <c r="J254" t="s">
        <v>892</v>
      </c>
    </row>
    <row r="255" spans="1:10" x14ac:dyDescent="0.35">
      <c r="A255" t="str">
        <f t="shared" si="3"/>
        <v>Грязов МиронМ12</v>
      </c>
      <c r="B255" s="3">
        <v>8</v>
      </c>
      <c r="C255" t="s">
        <v>275</v>
      </c>
      <c r="D255" t="s">
        <v>12</v>
      </c>
      <c r="E255">
        <v>18</v>
      </c>
      <c r="F255" t="s">
        <v>45</v>
      </c>
      <c r="G255" s="4">
        <v>8.6226851851851846E-3</v>
      </c>
      <c r="H255">
        <v>8</v>
      </c>
      <c r="I255">
        <v>174.2</v>
      </c>
      <c r="J255" t="s">
        <v>892</v>
      </c>
    </row>
    <row r="256" spans="1:10" x14ac:dyDescent="0.35">
      <c r="A256" t="str">
        <f t="shared" si="3"/>
        <v>Панков ДанилМ12</v>
      </c>
      <c r="B256" s="3">
        <v>9</v>
      </c>
      <c r="C256" t="s">
        <v>238</v>
      </c>
      <c r="D256" t="s">
        <v>12</v>
      </c>
      <c r="E256">
        <v>18</v>
      </c>
      <c r="F256" t="s">
        <v>40</v>
      </c>
      <c r="G256" s="4">
        <v>9.2129629629629627E-3</v>
      </c>
      <c r="H256">
        <v>9</v>
      </c>
      <c r="I256">
        <v>165.6</v>
      </c>
      <c r="J256" t="s">
        <v>892</v>
      </c>
    </row>
    <row r="257" spans="1:10" x14ac:dyDescent="0.35">
      <c r="A257" t="str">
        <f t="shared" si="3"/>
        <v>Богатырёв ВладиславМ12</v>
      </c>
      <c r="B257" s="3">
        <v>10</v>
      </c>
      <c r="C257" t="s">
        <v>583</v>
      </c>
      <c r="D257" t="s">
        <v>12</v>
      </c>
      <c r="E257">
        <v>18</v>
      </c>
      <c r="F257" t="s">
        <v>64</v>
      </c>
      <c r="G257" s="4">
        <v>9.7106481481481471E-3</v>
      </c>
      <c r="H257">
        <v>10</v>
      </c>
      <c r="I257">
        <v>158.30000000000001</v>
      </c>
      <c r="J257" t="s">
        <v>892</v>
      </c>
    </row>
    <row r="258" spans="1:10" x14ac:dyDescent="0.35">
      <c r="A258" t="str">
        <f t="shared" si="3"/>
        <v>Апалихин ВладиславМ12</v>
      </c>
      <c r="B258" s="3">
        <v>11</v>
      </c>
      <c r="C258" t="s">
        <v>284</v>
      </c>
      <c r="D258" t="s">
        <v>12</v>
      </c>
      <c r="E258">
        <v>18</v>
      </c>
      <c r="F258" t="s">
        <v>528</v>
      </c>
      <c r="G258" s="4">
        <v>9.7453703703703713E-3</v>
      </c>
      <c r="H258">
        <v>11</v>
      </c>
      <c r="I258">
        <v>157.80000000000001</v>
      </c>
      <c r="J258" t="s">
        <v>892</v>
      </c>
    </row>
    <row r="259" spans="1:10" x14ac:dyDescent="0.35">
      <c r="A259" t="str">
        <f t="shared" si="3"/>
        <v>Боев ИванМ12</v>
      </c>
      <c r="B259" s="3">
        <v>12</v>
      </c>
      <c r="C259" t="s">
        <v>745</v>
      </c>
      <c r="D259" t="s">
        <v>12</v>
      </c>
      <c r="E259">
        <v>18</v>
      </c>
      <c r="F259" t="s">
        <v>34</v>
      </c>
      <c r="G259" s="4">
        <v>9.9537037037037042E-3</v>
      </c>
      <c r="H259">
        <v>12</v>
      </c>
      <c r="I259">
        <v>154.80000000000001</v>
      </c>
      <c r="J259" t="s">
        <v>892</v>
      </c>
    </row>
    <row r="260" spans="1:10" x14ac:dyDescent="0.35">
      <c r="A260" t="str">
        <f t="shared" si="3"/>
        <v>Евгащин КириллМ12</v>
      </c>
      <c r="B260" s="3">
        <v>13</v>
      </c>
      <c r="C260" t="s">
        <v>584</v>
      </c>
      <c r="D260" t="s">
        <v>12</v>
      </c>
      <c r="E260">
        <v>18</v>
      </c>
      <c r="F260" t="s">
        <v>64</v>
      </c>
      <c r="G260" s="4">
        <v>1.0150462962962964E-2</v>
      </c>
      <c r="H260">
        <v>13</v>
      </c>
      <c r="I260">
        <v>151.9</v>
      </c>
      <c r="J260" t="s">
        <v>892</v>
      </c>
    </row>
    <row r="261" spans="1:10" x14ac:dyDescent="0.35">
      <c r="A261" t="str">
        <f t="shared" ref="A261:A324" si="4">C261&amp;J261</f>
        <v>Комаров КириллМ12</v>
      </c>
      <c r="B261" s="3">
        <v>14</v>
      </c>
      <c r="C261" t="s">
        <v>274</v>
      </c>
      <c r="D261" t="s">
        <v>12</v>
      </c>
      <c r="E261">
        <v>18</v>
      </c>
      <c r="F261" t="s">
        <v>22</v>
      </c>
      <c r="G261" s="4">
        <v>1.0231481481481482E-2</v>
      </c>
      <c r="H261">
        <v>14</v>
      </c>
      <c r="I261">
        <v>150.69999999999999</v>
      </c>
      <c r="J261" t="s">
        <v>892</v>
      </c>
    </row>
    <row r="262" spans="1:10" x14ac:dyDescent="0.35">
      <c r="A262" t="str">
        <f t="shared" si="4"/>
        <v>Чикунов МихаилМ12</v>
      </c>
      <c r="B262" s="3">
        <v>15</v>
      </c>
      <c r="C262" t="s">
        <v>262</v>
      </c>
      <c r="D262" t="s">
        <v>12</v>
      </c>
      <c r="E262">
        <v>18</v>
      </c>
      <c r="F262" t="s">
        <v>20</v>
      </c>
      <c r="G262" s="4">
        <v>1.0381944444444444E-2</v>
      </c>
      <c r="H262">
        <v>15</v>
      </c>
      <c r="I262">
        <v>148.5</v>
      </c>
      <c r="J262" t="s">
        <v>892</v>
      </c>
    </row>
    <row r="263" spans="1:10" x14ac:dyDescent="0.35">
      <c r="A263" t="str">
        <f t="shared" si="4"/>
        <v>Свиридов ЯрославМ12</v>
      </c>
      <c r="B263" s="3">
        <v>16</v>
      </c>
      <c r="C263" t="s">
        <v>266</v>
      </c>
      <c r="D263" t="s">
        <v>12</v>
      </c>
      <c r="E263">
        <v>18</v>
      </c>
      <c r="F263" t="s">
        <v>40</v>
      </c>
      <c r="G263" s="4">
        <v>1.0543981481481481E-2</v>
      </c>
      <c r="H263">
        <v>16</v>
      </c>
      <c r="I263">
        <v>146.19999999999999</v>
      </c>
      <c r="J263" t="s">
        <v>892</v>
      </c>
    </row>
    <row r="264" spans="1:10" x14ac:dyDescent="0.35">
      <c r="A264" t="str">
        <f t="shared" si="4"/>
        <v>Тихонов ВалерийМ12</v>
      </c>
      <c r="B264" s="3">
        <v>17</v>
      </c>
      <c r="C264" t="s">
        <v>246</v>
      </c>
      <c r="D264" t="s">
        <v>12</v>
      </c>
      <c r="E264">
        <v>18</v>
      </c>
      <c r="F264" t="s">
        <v>40</v>
      </c>
      <c r="G264" s="4">
        <v>1.0671296296296297E-2</v>
      </c>
      <c r="H264">
        <v>17</v>
      </c>
      <c r="I264">
        <v>144.30000000000001</v>
      </c>
      <c r="J264" t="s">
        <v>892</v>
      </c>
    </row>
    <row r="265" spans="1:10" x14ac:dyDescent="0.35">
      <c r="A265" t="str">
        <f t="shared" si="4"/>
        <v>Труш ЛевМ12</v>
      </c>
      <c r="B265" s="3">
        <v>18</v>
      </c>
      <c r="C265" t="s">
        <v>244</v>
      </c>
      <c r="D265" t="s">
        <v>12</v>
      </c>
      <c r="E265">
        <v>18</v>
      </c>
      <c r="F265" t="s">
        <v>34</v>
      </c>
      <c r="G265" s="4">
        <v>1.087962962962963E-2</v>
      </c>
      <c r="H265">
        <v>18</v>
      </c>
      <c r="I265">
        <v>141.30000000000001</v>
      </c>
      <c r="J265" t="s">
        <v>892</v>
      </c>
    </row>
    <row r="266" spans="1:10" x14ac:dyDescent="0.35">
      <c r="A266" t="str">
        <f t="shared" si="4"/>
        <v>Окунев РусланМ12</v>
      </c>
      <c r="B266" s="3">
        <v>19</v>
      </c>
      <c r="C266" t="s">
        <v>265</v>
      </c>
      <c r="D266" t="s">
        <v>12</v>
      </c>
      <c r="E266">
        <v>18</v>
      </c>
      <c r="F266" t="s">
        <v>45</v>
      </c>
      <c r="G266" s="4">
        <v>1.0902777777777777E-2</v>
      </c>
      <c r="H266">
        <v>19</v>
      </c>
      <c r="I266">
        <v>140.9</v>
      </c>
      <c r="J266" t="s">
        <v>892</v>
      </c>
    </row>
    <row r="267" spans="1:10" x14ac:dyDescent="0.35">
      <c r="A267" t="str">
        <f t="shared" si="4"/>
        <v>Прядильщиков ЕвгенийМ12</v>
      </c>
      <c r="B267" s="3">
        <v>20</v>
      </c>
      <c r="C267" t="s">
        <v>292</v>
      </c>
      <c r="D267" t="s">
        <v>12</v>
      </c>
      <c r="E267">
        <v>18</v>
      </c>
      <c r="F267" t="s">
        <v>17</v>
      </c>
      <c r="G267" s="4">
        <v>1.0960648148148148E-2</v>
      </c>
      <c r="H267">
        <v>20</v>
      </c>
      <c r="I267">
        <v>140.1</v>
      </c>
      <c r="J267" t="s">
        <v>892</v>
      </c>
    </row>
    <row r="268" spans="1:10" x14ac:dyDescent="0.35">
      <c r="A268" t="str">
        <f t="shared" si="4"/>
        <v>Сухоруков ИльяМ12</v>
      </c>
      <c r="B268" s="3">
        <v>21</v>
      </c>
      <c r="C268" t="s">
        <v>270</v>
      </c>
      <c r="D268" t="s">
        <v>12</v>
      </c>
      <c r="E268">
        <v>18</v>
      </c>
      <c r="F268" t="s">
        <v>528</v>
      </c>
      <c r="G268" s="4">
        <v>1.1215277777777777E-2</v>
      </c>
      <c r="H268">
        <v>21</v>
      </c>
      <c r="I268">
        <v>136.4</v>
      </c>
      <c r="J268" t="s">
        <v>892</v>
      </c>
    </row>
    <row r="269" spans="1:10" x14ac:dyDescent="0.35">
      <c r="A269" t="str">
        <f t="shared" si="4"/>
        <v>Белов ДаниилМ12</v>
      </c>
      <c r="B269" s="3">
        <v>22</v>
      </c>
      <c r="C269" t="s">
        <v>746</v>
      </c>
      <c r="D269" t="s">
        <v>12</v>
      </c>
      <c r="E269">
        <v>18</v>
      </c>
      <c r="F269" t="s">
        <v>45</v>
      </c>
      <c r="G269" s="4">
        <v>1.1226851851851854E-2</v>
      </c>
      <c r="H269">
        <v>22</v>
      </c>
      <c r="I269">
        <v>136.19999999999999</v>
      </c>
      <c r="J269" t="s">
        <v>892</v>
      </c>
    </row>
    <row r="270" spans="1:10" x14ac:dyDescent="0.35">
      <c r="A270" t="str">
        <f t="shared" si="4"/>
        <v>Котов АнтонМ12</v>
      </c>
      <c r="B270" s="3">
        <v>23</v>
      </c>
      <c r="C270" t="s">
        <v>260</v>
      </c>
      <c r="D270" t="s">
        <v>12</v>
      </c>
      <c r="E270">
        <v>18</v>
      </c>
      <c r="F270" t="s">
        <v>45</v>
      </c>
      <c r="G270" s="4">
        <v>1.1377314814814814E-2</v>
      </c>
      <c r="H270">
        <v>23</v>
      </c>
      <c r="I270">
        <v>134</v>
      </c>
      <c r="J270" t="s">
        <v>892</v>
      </c>
    </row>
    <row r="271" spans="1:10" x14ac:dyDescent="0.35">
      <c r="A271" t="str">
        <f t="shared" si="4"/>
        <v>Мариупольский ТимурМ12</v>
      </c>
      <c r="B271" s="3">
        <v>24</v>
      </c>
      <c r="C271" t="s">
        <v>256</v>
      </c>
      <c r="D271" t="s">
        <v>12</v>
      </c>
      <c r="E271">
        <v>18</v>
      </c>
      <c r="F271" t="s">
        <v>45</v>
      </c>
      <c r="G271" s="4">
        <v>1.1400462962962965E-2</v>
      </c>
      <c r="H271">
        <v>24</v>
      </c>
      <c r="I271">
        <v>133.69999999999999</v>
      </c>
      <c r="J271" t="s">
        <v>892</v>
      </c>
    </row>
    <row r="272" spans="1:10" x14ac:dyDescent="0.35">
      <c r="A272" t="str">
        <f t="shared" si="4"/>
        <v>Зябкин ДаниилМ12</v>
      </c>
      <c r="B272" s="3">
        <v>25</v>
      </c>
      <c r="C272" t="s">
        <v>747</v>
      </c>
      <c r="D272" t="s">
        <v>493</v>
      </c>
      <c r="E272" t="s">
        <v>494</v>
      </c>
      <c r="F272" t="s">
        <v>495</v>
      </c>
      <c r="G272" s="4">
        <v>1.1527777777777777E-2</v>
      </c>
      <c r="H272">
        <v>25</v>
      </c>
      <c r="I272">
        <v>131.80000000000001</v>
      </c>
      <c r="J272" t="s">
        <v>892</v>
      </c>
    </row>
    <row r="273" spans="1:10" x14ac:dyDescent="0.35">
      <c r="A273" t="str">
        <f t="shared" si="4"/>
        <v>Данилин АлексейМ12</v>
      </c>
      <c r="B273" s="3">
        <v>26</v>
      </c>
      <c r="C273" t="s">
        <v>250</v>
      </c>
      <c r="D273" t="s">
        <v>12</v>
      </c>
      <c r="E273">
        <v>18</v>
      </c>
      <c r="F273" t="s">
        <v>529</v>
      </c>
      <c r="G273" s="4">
        <v>1.1666666666666667E-2</v>
      </c>
      <c r="H273">
        <v>26</v>
      </c>
      <c r="I273">
        <v>129.80000000000001</v>
      </c>
      <c r="J273" t="s">
        <v>892</v>
      </c>
    </row>
    <row r="274" spans="1:10" x14ac:dyDescent="0.35">
      <c r="A274" t="str">
        <f t="shared" si="4"/>
        <v>Белопотапов АлексейМ12</v>
      </c>
      <c r="B274" s="3">
        <v>27</v>
      </c>
      <c r="C274" t="s">
        <v>267</v>
      </c>
      <c r="D274" t="s">
        <v>12</v>
      </c>
      <c r="E274">
        <v>18</v>
      </c>
      <c r="F274" t="s">
        <v>45</v>
      </c>
      <c r="G274" s="4">
        <v>1.1990740740740739E-2</v>
      </c>
      <c r="H274">
        <v>27</v>
      </c>
      <c r="I274">
        <v>125</v>
      </c>
      <c r="J274" t="s">
        <v>892</v>
      </c>
    </row>
    <row r="275" spans="1:10" x14ac:dyDescent="0.35">
      <c r="A275" t="str">
        <f t="shared" si="4"/>
        <v>Громашев СтепанМ12</v>
      </c>
      <c r="B275" s="3">
        <v>28</v>
      </c>
      <c r="C275" t="s">
        <v>272</v>
      </c>
      <c r="D275" t="s">
        <v>12</v>
      </c>
      <c r="E275">
        <v>18</v>
      </c>
      <c r="F275" t="s">
        <v>17</v>
      </c>
      <c r="G275" s="4">
        <v>1.2048611111111112E-2</v>
      </c>
      <c r="H275">
        <v>28</v>
      </c>
      <c r="I275">
        <v>124.2</v>
      </c>
      <c r="J275" t="s">
        <v>892</v>
      </c>
    </row>
    <row r="276" spans="1:10" x14ac:dyDescent="0.35">
      <c r="A276" t="str">
        <f t="shared" si="4"/>
        <v>Пасынков ИванМ12</v>
      </c>
      <c r="B276" s="3">
        <v>29</v>
      </c>
      <c r="C276" t="s">
        <v>588</v>
      </c>
      <c r="D276" t="s">
        <v>12</v>
      </c>
      <c r="E276">
        <v>18</v>
      </c>
      <c r="F276" t="s">
        <v>85</v>
      </c>
      <c r="G276" s="4">
        <v>1.2418981481481482E-2</v>
      </c>
      <c r="H276">
        <v>29</v>
      </c>
      <c r="I276">
        <v>118.8</v>
      </c>
      <c r="J276" t="s">
        <v>892</v>
      </c>
    </row>
    <row r="277" spans="1:10" x14ac:dyDescent="0.35">
      <c r="A277" t="str">
        <f t="shared" si="4"/>
        <v>Руднев ИванМ12</v>
      </c>
      <c r="B277" s="3">
        <v>30</v>
      </c>
      <c r="C277" t="s">
        <v>289</v>
      </c>
      <c r="D277" t="s">
        <v>12</v>
      </c>
      <c r="E277">
        <v>18</v>
      </c>
      <c r="F277" t="s">
        <v>17</v>
      </c>
      <c r="G277" s="4">
        <v>1.2604166666666666E-2</v>
      </c>
      <c r="H277">
        <v>30</v>
      </c>
      <c r="I277">
        <v>116.1</v>
      </c>
      <c r="J277" t="s">
        <v>892</v>
      </c>
    </row>
    <row r="278" spans="1:10" x14ac:dyDescent="0.35">
      <c r="A278" t="str">
        <f t="shared" si="4"/>
        <v>Пырков КонстантинМ12</v>
      </c>
      <c r="B278" s="3">
        <v>31</v>
      </c>
      <c r="C278" t="s">
        <v>283</v>
      </c>
      <c r="D278" t="s">
        <v>12</v>
      </c>
      <c r="E278">
        <v>18</v>
      </c>
      <c r="F278" t="s">
        <v>20</v>
      </c>
      <c r="G278" s="4">
        <v>1.2615740740740742E-2</v>
      </c>
      <c r="H278">
        <v>31</v>
      </c>
      <c r="I278">
        <v>115.9</v>
      </c>
      <c r="J278" t="s">
        <v>892</v>
      </c>
    </row>
    <row r="279" spans="1:10" x14ac:dyDescent="0.35">
      <c r="A279" t="str">
        <f t="shared" si="4"/>
        <v>Меркулов АндрейМ12</v>
      </c>
      <c r="B279" s="3">
        <v>32</v>
      </c>
      <c r="C279" t="s">
        <v>748</v>
      </c>
      <c r="D279" t="s">
        <v>12</v>
      </c>
      <c r="E279">
        <v>18</v>
      </c>
      <c r="F279" t="s">
        <v>53</v>
      </c>
      <c r="G279" s="4">
        <v>1.3333333333333334E-2</v>
      </c>
      <c r="H279">
        <v>32</v>
      </c>
      <c r="I279">
        <v>105.5</v>
      </c>
      <c r="J279" t="s">
        <v>892</v>
      </c>
    </row>
    <row r="280" spans="1:10" x14ac:dyDescent="0.35">
      <c r="A280" t="str">
        <f t="shared" si="4"/>
        <v>Клёсов МаксимМ12</v>
      </c>
      <c r="B280" s="3">
        <v>33</v>
      </c>
      <c r="C280" t="s">
        <v>268</v>
      </c>
      <c r="D280" t="s">
        <v>12</v>
      </c>
      <c r="E280">
        <v>18</v>
      </c>
      <c r="F280" t="s">
        <v>85</v>
      </c>
      <c r="G280" s="4">
        <v>1.4212962962962962E-2</v>
      </c>
      <c r="H280">
        <v>33</v>
      </c>
      <c r="I280">
        <v>92.6</v>
      </c>
      <c r="J280" t="s">
        <v>892</v>
      </c>
    </row>
    <row r="281" spans="1:10" x14ac:dyDescent="0.35">
      <c r="A281" t="str">
        <f t="shared" si="4"/>
        <v>Шкурган МихаилМ12</v>
      </c>
      <c r="B281" s="3">
        <v>34</v>
      </c>
      <c r="C281" t="s">
        <v>585</v>
      </c>
      <c r="D281" t="s">
        <v>12</v>
      </c>
      <c r="E281">
        <v>18</v>
      </c>
      <c r="F281" t="s">
        <v>20</v>
      </c>
      <c r="G281" s="4">
        <v>1.4351851851851852E-2</v>
      </c>
      <c r="H281">
        <v>34</v>
      </c>
      <c r="I281">
        <v>90.6</v>
      </c>
      <c r="J281" t="s">
        <v>892</v>
      </c>
    </row>
    <row r="282" spans="1:10" x14ac:dyDescent="0.35">
      <c r="A282" t="str">
        <f t="shared" si="4"/>
        <v>Дудкин ОлегМ12</v>
      </c>
      <c r="B282" s="3">
        <v>35</v>
      </c>
      <c r="C282" t="s">
        <v>259</v>
      </c>
      <c r="D282" t="s">
        <v>12</v>
      </c>
      <c r="E282">
        <v>18</v>
      </c>
      <c r="F282" t="s">
        <v>45</v>
      </c>
      <c r="G282" s="4">
        <v>1.4768518518518519E-2</v>
      </c>
      <c r="H282">
        <v>35</v>
      </c>
      <c r="I282">
        <v>84.5</v>
      </c>
      <c r="J282" t="s">
        <v>892</v>
      </c>
    </row>
    <row r="283" spans="1:10" x14ac:dyDescent="0.35">
      <c r="A283" t="str">
        <f t="shared" si="4"/>
        <v>Корсюк ИванМ12</v>
      </c>
      <c r="B283" s="3">
        <v>36</v>
      </c>
      <c r="C283" t="s">
        <v>596</v>
      </c>
      <c r="D283" t="s">
        <v>12</v>
      </c>
      <c r="E283">
        <v>18</v>
      </c>
      <c r="F283" t="s">
        <v>53</v>
      </c>
      <c r="G283" s="4">
        <v>1.486111111111111E-2</v>
      </c>
      <c r="H283">
        <v>36</v>
      </c>
      <c r="I283">
        <v>83.2</v>
      </c>
      <c r="J283" t="s">
        <v>892</v>
      </c>
    </row>
    <row r="284" spans="1:10" x14ac:dyDescent="0.35">
      <c r="A284" t="str">
        <f t="shared" si="4"/>
        <v>Княжев ДаниилМ12</v>
      </c>
      <c r="B284" s="3">
        <v>37</v>
      </c>
      <c r="C284" t="s">
        <v>749</v>
      </c>
      <c r="D284" t="s">
        <v>12</v>
      </c>
      <c r="E284">
        <v>18</v>
      </c>
      <c r="F284" t="s">
        <v>45</v>
      </c>
      <c r="G284" s="4">
        <v>1.5069444444444443E-2</v>
      </c>
      <c r="H284">
        <v>37</v>
      </c>
      <c r="I284">
        <v>80.099999999999994</v>
      </c>
      <c r="J284" t="s">
        <v>892</v>
      </c>
    </row>
    <row r="285" spans="1:10" x14ac:dyDescent="0.35">
      <c r="A285" t="str">
        <f t="shared" si="4"/>
        <v>Воронов АлександрМ12</v>
      </c>
      <c r="B285" s="3">
        <v>38</v>
      </c>
      <c r="C285" t="s">
        <v>750</v>
      </c>
      <c r="D285" t="s">
        <v>12</v>
      </c>
      <c r="E285">
        <v>18</v>
      </c>
      <c r="F285" t="s">
        <v>64</v>
      </c>
      <c r="G285" s="4">
        <v>1.59375E-2</v>
      </c>
      <c r="H285">
        <v>38</v>
      </c>
      <c r="I285">
        <v>67.400000000000006</v>
      </c>
      <c r="J285" t="s">
        <v>892</v>
      </c>
    </row>
    <row r="286" spans="1:10" x14ac:dyDescent="0.35">
      <c r="A286" t="str">
        <f t="shared" si="4"/>
        <v>Похилый ПавелМ12</v>
      </c>
      <c r="B286" s="3">
        <v>39</v>
      </c>
      <c r="C286" t="s">
        <v>279</v>
      </c>
      <c r="D286" t="s">
        <v>12</v>
      </c>
      <c r="E286">
        <v>18</v>
      </c>
      <c r="F286" t="s">
        <v>45</v>
      </c>
      <c r="G286" s="4">
        <v>1.6076388888888887E-2</v>
      </c>
      <c r="H286">
        <v>39</v>
      </c>
      <c r="I286">
        <v>65.400000000000006</v>
      </c>
      <c r="J286" t="s">
        <v>892</v>
      </c>
    </row>
    <row r="287" spans="1:10" x14ac:dyDescent="0.35">
      <c r="A287" t="str">
        <f t="shared" si="4"/>
        <v>Постников НиколайМ12</v>
      </c>
      <c r="B287" s="3">
        <v>40</v>
      </c>
      <c r="C287" t="s">
        <v>589</v>
      </c>
      <c r="D287" t="s">
        <v>12</v>
      </c>
      <c r="E287">
        <v>18</v>
      </c>
      <c r="F287" t="s">
        <v>529</v>
      </c>
      <c r="G287" s="4">
        <v>1.8645833333333334E-2</v>
      </c>
      <c r="H287">
        <v>40</v>
      </c>
      <c r="I287">
        <v>27.9</v>
      </c>
      <c r="J287" t="s">
        <v>892</v>
      </c>
    </row>
    <row r="288" spans="1:10" x14ac:dyDescent="0.35">
      <c r="A288" t="str">
        <f t="shared" si="4"/>
        <v>Исмайлов ЭмильМ12</v>
      </c>
      <c r="B288" s="3">
        <v>41</v>
      </c>
      <c r="C288" t="s">
        <v>295</v>
      </c>
      <c r="D288" t="s">
        <v>12</v>
      </c>
      <c r="E288">
        <v>18</v>
      </c>
      <c r="F288" t="s">
        <v>20</v>
      </c>
      <c r="G288" s="4">
        <v>1.9375E-2</v>
      </c>
      <c r="H288">
        <v>41</v>
      </c>
      <c r="I288">
        <v>17.3</v>
      </c>
      <c r="J288" t="s">
        <v>892</v>
      </c>
    </row>
    <row r="289" spans="1:10" x14ac:dyDescent="0.35">
      <c r="A289" t="str">
        <f t="shared" si="4"/>
        <v>Исанов СтепанМ12</v>
      </c>
      <c r="B289" s="3">
        <v>42</v>
      </c>
      <c r="C289" t="s">
        <v>751</v>
      </c>
      <c r="D289" t="s">
        <v>12</v>
      </c>
      <c r="E289">
        <v>18</v>
      </c>
      <c r="F289" t="s">
        <v>529</v>
      </c>
      <c r="G289" s="4">
        <v>1.9571759259259257E-2</v>
      </c>
      <c r="H289">
        <v>42</v>
      </c>
      <c r="I289">
        <v>14.4</v>
      </c>
      <c r="J289" t="s">
        <v>892</v>
      </c>
    </row>
    <row r="290" spans="1:10" x14ac:dyDescent="0.35">
      <c r="A290" t="str">
        <f t="shared" si="4"/>
        <v>Бычуткин ВладиславМ12</v>
      </c>
      <c r="B290" s="3">
        <v>43</v>
      </c>
      <c r="C290" t="s">
        <v>298</v>
      </c>
      <c r="D290" t="s">
        <v>12</v>
      </c>
      <c r="E290">
        <v>18</v>
      </c>
      <c r="F290" t="s">
        <v>17</v>
      </c>
      <c r="G290" s="4">
        <v>1.9675925925925927E-2</v>
      </c>
      <c r="H290">
        <v>43</v>
      </c>
      <c r="I290">
        <v>12.9</v>
      </c>
      <c r="J290" t="s">
        <v>892</v>
      </c>
    </row>
    <row r="291" spans="1:10" x14ac:dyDescent="0.35">
      <c r="A291" t="str">
        <f t="shared" si="4"/>
        <v>Большунов ЕгорМ12</v>
      </c>
      <c r="B291" s="3">
        <v>44</v>
      </c>
      <c r="C291" t="s">
        <v>752</v>
      </c>
      <c r="D291" t="s">
        <v>12</v>
      </c>
      <c r="E291">
        <v>18</v>
      </c>
      <c r="F291" t="s">
        <v>40</v>
      </c>
      <c r="G291" s="4">
        <v>1.9803240740740739E-2</v>
      </c>
      <c r="H291">
        <v>44</v>
      </c>
      <c r="I291">
        <v>11</v>
      </c>
      <c r="J291" t="s">
        <v>892</v>
      </c>
    </row>
    <row r="292" spans="1:10" x14ac:dyDescent="0.35">
      <c r="A292" t="str">
        <f t="shared" si="4"/>
        <v>Харковенко ТихонМ12</v>
      </c>
      <c r="B292" s="3">
        <v>45</v>
      </c>
      <c r="C292" t="s">
        <v>593</v>
      </c>
      <c r="D292" t="s">
        <v>12</v>
      </c>
      <c r="E292">
        <v>18</v>
      </c>
      <c r="F292" t="s">
        <v>40</v>
      </c>
      <c r="G292" s="4">
        <v>0.02</v>
      </c>
      <c r="H292">
        <v>45</v>
      </c>
      <c r="I292">
        <v>8.1999999999999993</v>
      </c>
      <c r="J292" t="s">
        <v>892</v>
      </c>
    </row>
    <row r="293" spans="1:10" x14ac:dyDescent="0.35">
      <c r="A293" t="str">
        <f t="shared" si="4"/>
        <v>Колесников ДаниилМ12</v>
      </c>
      <c r="B293" s="3">
        <v>46</v>
      </c>
      <c r="C293" t="s">
        <v>753</v>
      </c>
      <c r="D293" t="s">
        <v>12</v>
      </c>
      <c r="E293">
        <v>18</v>
      </c>
      <c r="F293" t="s">
        <v>529</v>
      </c>
      <c r="G293" s="4">
        <v>2.1504629629629627E-2</v>
      </c>
      <c r="H293">
        <v>46</v>
      </c>
      <c r="I293">
        <v>1</v>
      </c>
      <c r="J293" t="s">
        <v>892</v>
      </c>
    </row>
    <row r="294" spans="1:10" x14ac:dyDescent="0.35">
      <c r="A294" t="str">
        <f t="shared" si="4"/>
        <v>Швецов ИванМ12</v>
      </c>
      <c r="B294" s="3">
        <v>47</v>
      </c>
      <c r="C294" t="s">
        <v>754</v>
      </c>
      <c r="D294" t="s">
        <v>12</v>
      </c>
      <c r="E294">
        <v>18</v>
      </c>
      <c r="F294" t="s">
        <v>17</v>
      </c>
      <c r="G294" s="4">
        <v>4.386574074074074E-2</v>
      </c>
      <c r="H294">
        <v>47</v>
      </c>
      <c r="I294">
        <v>1</v>
      </c>
      <c r="J294" t="s">
        <v>892</v>
      </c>
    </row>
    <row r="295" spans="1:10" x14ac:dyDescent="0.35">
      <c r="A295" t="str">
        <f t="shared" si="4"/>
        <v>Лещёв МихаилМ12</v>
      </c>
      <c r="B295" s="3">
        <v>48</v>
      </c>
      <c r="C295" t="s">
        <v>526</v>
      </c>
      <c r="D295" t="s">
        <v>12</v>
      </c>
      <c r="E295">
        <v>18</v>
      </c>
      <c r="F295" t="s">
        <v>53</v>
      </c>
      <c r="G295" s="4">
        <v>4.4131944444444439E-2</v>
      </c>
      <c r="H295">
        <v>48</v>
      </c>
      <c r="I295">
        <v>1</v>
      </c>
      <c r="J295" t="s">
        <v>892</v>
      </c>
    </row>
    <row r="296" spans="1:10" x14ac:dyDescent="0.35">
      <c r="A296" t="str">
        <f t="shared" si="4"/>
        <v>Фомин ТимофейМ12</v>
      </c>
      <c r="B296" s="3">
        <v>49</v>
      </c>
      <c r="C296" t="s">
        <v>261</v>
      </c>
      <c r="D296" t="s">
        <v>12</v>
      </c>
      <c r="E296">
        <v>18</v>
      </c>
      <c r="F296" t="s">
        <v>45</v>
      </c>
      <c r="G296" t="s">
        <v>684</v>
      </c>
      <c r="I296">
        <v>0</v>
      </c>
      <c r="J296" t="s">
        <v>892</v>
      </c>
    </row>
    <row r="297" spans="1:10" x14ac:dyDescent="0.35">
      <c r="A297" t="str">
        <f t="shared" si="4"/>
        <v>Пономарев РоманМ12</v>
      </c>
      <c r="B297" s="3">
        <v>50</v>
      </c>
      <c r="C297" t="s">
        <v>243</v>
      </c>
      <c r="D297" t="s">
        <v>12</v>
      </c>
      <c r="E297">
        <v>18</v>
      </c>
      <c r="F297" t="s">
        <v>45</v>
      </c>
      <c r="G297" t="s">
        <v>684</v>
      </c>
      <c r="I297">
        <v>0</v>
      </c>
      <c r="J297" t="s">
        <v>892</v>
      </c>
    </row>
    <row r="298" spans="1:10" x14ac:dyDescent="0.35">
      <c r="A298" t="str">
        <f t="shared" si="4"/>
        <v>Закиров МатвейМ12</v>
      </c>
      <c r="B298" s="3">
        <v>51</v>
      </c>
      <c r="C298" t="s">
        <v>282</v>
      </c>
      <c r="D298" t="s">
        <v>12</v>
      </c>
      <c r="E298">
        <v>18</v>
      </c>
      <c r="F298" t="s">
        <v>529</v>
      </c>
      <c r="G298" t="s">
        <v>684</v>
      </c>
      <c r="I298">
        <v>0</v>
      </c>
      <c r="J298" t="s">
        <v>892</v>
      </c>
    </row>
    <row r="299" spans="1:10" x14ac:dyDescent="0.35">
      <c r="A299" t="str">
        <f t="shared" si="4"/>
        <v>Валявко ИванМ12</v>
      </c>
      <c r="B299" s="3">
        <v>52</v>
      </c>
      <c r="C299" t="s">
        <v>251</v>
      </c>
      <c r="D299" t="s">
        <v>12</v>
      </c>
      <c r="E299">
        <v>18</v>
      </c>
      <c r="F299" t="s">
        <v>22</v>
      </c>
      <c r="G299" t="s">
        <v>684</v>
      </c>
      <c r="I299">
        <v>0</v>
      </c>
      <c r="J299" t="s">
        <v>892</v>
      </c>
    </row>
    <row r="300" spans="1:10" x14ac:dyDescent="0.35">
      <c r="A300" t="str">
        <f t="shared" si="4"/>
        <v>Черных МихаилМ12</v>
      </c>
      <c r="B300" s="3">
        <v>53</v>
      </c>
      <c r="C300" t="s">
        <v>755</v>
      </c>
      <c r="D300" t="s">
        <v>12</v>
      </c>
      <c r="E300">
        <v>18</v>
      </c>
      <c r="F300" t="s">
        <v>216</v>
      </c>
      <c r="G300" t="s">
        <v>684</v>
      </c>
      <c r="I300">
        <v>0</v>
      </c>
      <c r="J300" t="s">
        <v>892</v>
      </c>
    </row>
    <row r="301" spans="1:10" x14ac:dyDescent="0.35">
      <c r="A301" t="str">
        <f t="shared" si="4"/>
        <v>Юдин ИванМ12</v>
      </c>
      <c r="B301" s="3">
        <v>54</v>
      </c>
      <c r="C301" t="s">
        <v>300</v>
      </c>
      <c r="D301" t="s">
        <v>12</v>
      </c>
      <c r="E301">
        <v>18</v>
      </c>
      <c r="F301" t="s">
        <v>45</v>
      </c>
      <c r="G301" t="s">
        <v>684</v>
      </c>
      <c r="I301">
        <v>0</v>
      </c>
      <c r="J301" t="s">
        <v>892</v>
      </c>
    </row>
    <row r="302" spans="1:10" x14ac:dyDescent="0.35">
      <c r="A302" t="str">
        <f t="shared" si="4"/>
        <v/>
      </c>
    </row>
    <row r="303" spans="1:10" ht="15.5" x14ac:dyDescent="0.35">
      <c r="A303" t="str">
        <f t="shared" si="4"/>
        <v>12 КП, 2,1 км</v>
      </c>
      <c r="B303" s="1" t="s">
        <v>307</v>
      </c>
      <c r="C303" t="s">
        <v>125</v>
      </c>
    </row>
    <row r="304" spans="1:10" x14ac:dyDescent="0.35">
      <c r="A304" t="str">
        <f t="shared" si="4"/>
        <v/>
      </c>
    </row>
    <row r="305" spans="1:10" x14ac:dyDescent="0.35">
      <c r="A305" t="str">
        <f t="shared" si="4"/>
        <v>Фамилия, имя</v>
      </c>
      <c r="B305" s="2" t="s">
        <v>2</v>
      </c>
      <c r="C305" t="s">
        <v>3</v>
      </c>
      <c r="D305" t="s">
        <v>4</v>
      </c>
      <c r="E305" t="s">
        <v>5</v>
      </c>
      <c r="F305" t="s">
        <v>6</v>
      </c>
      <c r="G305" t="s">
        <v>676</v>
      </c>
      <c r="H305" t="s">
        <v>677</v>
      </c>
      <c r="I305" t="s">
        <v>10</v>
      </c>
    </row>
    <row r="306" spans="1:10" x14ac:dyDescent="0.35">
      <c r="A306" t="str">
        <f t="shared" si="4"/>
        <v>Хованский ВладимирМ14</v>
      </c>
      <c r="B306" s="3">
        <v>1</v>
      </c>
      <c r="C306" t="s">
        <v>311</v>
      </c>
      <c r="D306" t="s">
        <v>12</v>
      </c>
      <c r="E306">
        <v>18</v>
      </c>
      <c r="F306" t="s">
        <v>34</v>
      </c>
      <c r="G306" s="4">
        <v>7.1990740740740739E-3</v>
      </c>
      <c r="H306">
        <v>1</v>
      </c>
      <c r="I306">
        <v>200</v>
      </c>
      <c r="J306" t="s">
        <v>893</v>
      </c>
    </row>
    <row r="307" spans="1:10" x14ac:dyDescent="0.35">
      <c r="A307" t="str">
        <f t="shared" si="4"/>
        <v>Коноплев ЛеонидМ14</v>
      </c>
      <c r="B307" s="3">
        <v>2</v>
      </c>
      <c r="C307" t="s">
        <v>599</v>
      </c>
      <c r="D307" t="s">
        <v>12</v>
      </c>
      <c r="E307">
        <v>18</v>
      </c>
      <c r="F307" t="s">
        <v>528</v>
      </c>
      <c r="G307" s="4">
        <v>7.3148148148148148E-3</v>
      </c>
      <c r="H307">
        <v>2</v>
      </c>
      <c r="I307">
        <v>198.4</v>
      </c>
      <c r="J307" t="s">
        <v>893</v>
      </c>
    </row>
    <row r="308" spans="1:10" x14ac:dyDescent="0.35">
      <c r="A308" t="str">
        <f t="shared" si="4"/>
        <v>Дьяченко МатвейМ14</v>
      </c>
      <c r="B308" s="3">
        <v>3</v>
      </c>
      <c r="C308" t="s">
        <v>322</v>
      </c>
      <c r="D308" t="s">
        <v>12</v>
      </c>
      <c r="E308">
        <v>18</v>
      </c>
      <c r="F308" t="s">
        <v>45</v>
      </c>
      <c r="G308" s="4">
        <v>7.8125E-3</v>
      </c>
      <c r="H308">
        <v>3</v>
      </c>
      <c r="I308">
        <v>191.5</v>
      </c>
      <c r="J308" t="s">
        <v>893</v>
      </c>
    </row>
    <row r="309" spans="1:10" x14ac:dyDescent="0.35">
      <c r="A309" t="str">
        <f t="shared" si="4"/>
        <v>Оськин РоманМ14</v>
      </c>
      <c r="B309" s="3">
        <v>4</v>
      </c>
      <c r="C309" t="s">
        <v>600</v>
      </c>
      <c r="D309" t="s">
        <v>12</v>
      </c>
      <c r="E309">
        <v>18</v>
      </c>
      <c r="F309" t="s">
        <v>528</v>
      </c>
      <c r="G309" s="4">
        <v>8.0092592592592594E-3</v>
      </c>
      <c r="H309">
        <v>4</v>
      </c>
      <c r="I309">
        <v>188.8</v>
      </c>
      <c r="J309" t="s">
        <v>893</v>
      </c>
    </row>
    <row r="310" spans="1:10" x14ac:dyDescent="0.35">
      <c r="A310" t="str">
        <f t="shared" si="4"/>
        <v>Томаровский ФедорМ14</v>
      </c>
      <c r="B310" s="3">
        <v>5</v>
      </c>
      <c r="C310" t="s">
        <v>756</v>
      </c>
      <c r="D310" t="s">
        <v>12</v>
      </c>
      <c r="E310">
        <v>18</v>
      </c>
      <c r="F310" t="s">
        <v>34</v>
      </c>
      <c r="G310" s="4">
        <v>8.7847222222222233E-3</v>
      </c>
      <c r="H310">
        <v>5</v>
      </c>
      <c r="I310">
        <v>178</v>
      </c>
      <c r="J310" t="s">
        <v>893</v>
      </c>
    </row>
    <row r="311" spans="1:10" x14ac:dyDescent="0.35">
      <c r="A311" t="str">
        <f t="shared" si="4"/>
        <v>Куликов ЕгорМ14</v>
      </c>
      <c r="B311" s="3">
        <v>6</v>
      </c>
      <c r="C311" t="s">
        <v>325</v>
      </c>
      <c r="D311" t="s">
        <v>12</v>
      </c>
      <c r="E311">
        <v>18</v>
      </c>
      <c r="F311" t="s">
        <v>529</v>
      </c>
      <c r="G311" s="4">
        <v>8.8541666666666664E-3</v>
      </c>
      <c r="H311">
        <v>6</v>
      </c>
      <c r="I311">
        <v>177.1</v>
      </c>
      <c r="J311" t="s">
        <v>893</v>
      </c>
    </row>
    <row r="312" spans="1:10" x14ac:dyDescent="0.35">
      <c r="A312" t="str">
        <f t="shared" si="4"/>
        <v>Тарасов ТимофейМ14</v>
      </c>
      <c r="B312" s="3">
        <v>7</v>
      </c>
      <c r="C312" t="s">
        <v>313</v>
      </c>
      <c r="D312" t="s">
        <v>12</v>
      </c>
      <c r="E312">
        <v>18</v>
      </c>
      <c r="F312" t="s">
        <v>96</v>
      </c>
      <c r="G312" s="4">
        <v>9.0972222222222218E-3</v>
      </c>
      <c r="H312">
        <v>7</v>
      </c>
      <c r="I312">
        <v>173.7</v>
      </c>
      <c r="J312" t="s">
        <v>893</v>
      </c>
    </row>
    <row r="313" spans="1:10" x14ac:dyDescent="0.35">
      <c r="A313" t="str">
        <f t="shared" si="4"/>
        <v>Попов АндрейМ14</v>
      </c>
      <c r="B313" s="3">
        <v>8</v>
      </c>
      <c r="C313" t="s">
        <v>318</v>
      </c>
      <c r="D313" t="s">
        <v>12</v>
      </c>
      <c r="E313">
        <v>18</v>
      </c>
      <c r="F313" t="s">
        <v>53</v>
      </c>
      <c r="G313" s="4">
        <v>9.1898148148148139E-3</v>
      </c>
      <c r="H313">
        <v>8</v>
      </c>
      <c r="I313">
        <v>172.4</v>
      </c>
      <c r="J313" t="s">
        <v>893</v>
      </c>
    </row>
    <row r="314" spans="1:10" x14ac:dyDescent="0.35">
      <c r="A314" t="str">
        <f t="shared" si="4"/>
        <v>Котляров ВладиславМ14</v>
      </c>
      <c r="B314" s="3">
        <v>9</v>
      </c>
      <c r="C314" t="s">
        <v>323</v>
      </c>
      <c r="D314" t="s">
        <v>12</v>
      </c>
      <c r="E314">
        <v>18</v>
      </c>
      <c r="F314" t="s">
        <v>40</v>
      </c>
      <c r="G314" s="4">
        <v>9.2129629629629627E-3</v>
      </c>
      <c r="H314">
        <v>9</v>
      </c>
      <c r="I314">
        <v>172.1</v>
      </c>
      <c r="J314" t="s">
        <v>893</v>
      </c>
    </row>
    <row r="315" spans="1:10" x14ac:dyDescent="0.35">
      <c r="A315" t="str">
        <f t="shared" si="4"/>
        <v>Соколовский АлексейМ14</v>
      </c>
      <c r="B315" s="3">
        <v>10</v>
      </c>
      <c r="C315" t="s">
        <v>317</v>
      </c>
      <c r="D315" t="s">
        <v>12</v>
      </c>
      <c r="E315">
        <v>18</v>
      </c>
      <c r="F315" t="s">
        <v>51</v>
      </c>
      <c r="G315" s="4">
        <v>9.3055555555555548E-3</v>
      </c>
      <c r="H315">
        <v>10</v>
      </c>
      <c r="I315">
        <v>170.8</v>
      </c>
      <c r="J315" t="s">
        <v>893</v>
      </c>
    </row>
    <row r="316" spans="1:10" x14ac:dyDescent="0.35">
      <c r="A316" t="str">
        <f t="shared" si="4"/>
        <v>Мелихов МаксимМ14</v>
      </c>
      <c r="B316" s="3">
        <v>11</v>
      </c>
      <c r="C316" t="s">
        <v>370</v>
      </c>
      <c r="D316" t="s">
        <v>12</v>
      </c>
      <c r="E316">
        <v>18</v>
      </c>
      <c r="F316" t="s">
        <v>22</v>
      </c>
      <c r="G316" s="4">
        <v>9.3171296296296283E-3</v>
      </c>
      <c r="H316">
        <v>11</v>
      </c>
      <c r="I316">
        <v>170.6</v>
      </c>
      <c r="J316" t="s">
        <v>893</v>
      </c>
    </row>
    <row r="317" spans="1:10" x14ac:dyDescent="0.35">
      <c r="A317" t="str">
        <f t="shared" si="4"/>
        <v>Кузьменко МихаилМ14</v>
      </c>
      <c r="B317" s="3">
        <v>12</v>
      </c>
      <c r="C317" t="s">
        <v>757</v>
      </c>
      <c r="D317" t="s">
        <v>12</v>
      </c>
      <c r="E317">
        <v>18</v>
      </c>
      <c r="F317" t="s">
        <v>20</v>
      </c>
      <c r="G317" s="4">
        <v>9.4560185185185181E-3</v>
      </c>
      <c r="H317">
        <v>12</v>
      </c>
      <c r="I317">
        <v>168.7</v>
      </c>
      <c r="J317" t="s">
        <v>893</v>
      </c>
    </row>
    <row r="318" spans="1:10" x14ac:dyDescent="0.35">
      <c r="A318" t="str">
        <f t="shared" si="4"/>
        <v>Дьячков АндрейМ14</v>
      </c>
      <c r="B318" s="3">
        <v>13</v>
      </c>
      <c r="C318" t="s">
        <v>373</v>
      </c>
      <c r="D318" t="s">
        <v>12</v>
      </c>
      <c r="E318">
        <v>18</v>
      </c>
      <c r="F318" t="s">
        <v>96</v>
      </c>
      <c r="G318" s="4">
        <v>9.4675925925925917E-3</v>
      </c>
      <c r="H318">
        <v>13</v>
      </c>
      <c r="I318">
        <v>168.5</v>
      </c>
      <c r="J318" t="s">
        <v>893</v>
      </c>
    </row>
    <row r="319" spans="1:10" x14ac:dyDescent="0.35">
      <c r="A319" t="str">
        <f t="shared" si="4"/>
        <v>Демиденков ДаниилМ14</v>
      </c>
      <c r="B319" s="3">
        <v>14</v>
      </c>
      <c r="C319" t="s">
        <v>327</v>
      </c>
      <c r="D319" t="s">
        <v>12</v>
      </c>
      <c r="E319">
        <v>18</v>
      </c>
      <c r="F319" t="s">
        <v>53</v>
      </c>
      <c r="G319" s="4">
        <v>9.5370370370370366E-3</v>
      </c>
      <c r="H319">
        <v>14</v>
      </c>
      <c r="I319">
        <v>167.6</v>
      </c>
      <c r="J319" t="s">
        <v>893</v>
      </c>
    </row>
    <row r="320" spans="1:10" x14ac:dyDescent="0.35">
      <c r="A320" t="str">
        <f t="shared" si="4"/>
        <v>Махонин МакарМ14</v>
      </c>
      <c r="B320" s="3">
        <v>15</v>
      </c>
      <c r="C320" t="s">
        <v>324</v>
      </c>
      <c r="D320" t="s">
        <v>12</v>
      </c>
      <c r="E320">
        <v>18</v>
      </c>
      <c r="F320" t="s">
        <v>40</v>
      </c>
      <c r="G320" s="4">
        <v>9.6064814814814815E-3</v>
      </c>
      <c r="H320">
        <v>15</v>
      </c>
      <c r="I320">
        <v>166.6</v>
      </c>
      <c r="J320" t="s">
        <v>893</v>
      </c>
    </row>
    <row r="321" spans="1:10" x14ac:dyDescent="0.35">
      <c r="A321" t="str">
        <f t="shared" si="4"/>
        <v>Жарких МаксимМ14</v>
      </c>
      <c r="B321" s="3">
        <v>16</v>
      </c>
      <c r="C321" t="s">
        <v>330</v>
      </c>
      <c r="D321" t="s">
        <v>12</v>
      </c>
      <c r="E321">
        <v>18</v>
      </c>
      <c r="F321" t="s">
        <v>528</v>
      </c>
      <c r="G321" s="4">
        <v>9.7106481481481471E-3</v>
      </c>
      <c r="H321">
        <v>16</v>
      </c>
      <c r="I321">
        <v>165.2</v>
      </c>
      <c r="J321" t="s">
        <v>893</v>
      </c>
    </row>
    <row r="322" spans="1:10" x14ac:dyDescent="0.35">
      <c r="A322" t="str">
        <f t="shared" si="4"/>
        <v>Курченков КириллМ14</v>
      </c>
      <c r="B322" s="3">
        <v>17</v>
      </c>
      <c r="C322" t="s">
        <v>758</v>
      </c>
      <c r="D322" t="s">
        <v>12</v>
      </c>
      <c r="E322">
        <v>18</v>
      </c>
      <c r="F322" t="s">
        <v>20</v>
      </c>
      <c r="G322" s="4">
        <v>1.0034722222222221E-2</v>
      </c>
      <c r="H322">
        <v>17</v>
      </c>
      <c r="I322">
        <v>160.69999999999999</v>
      </c>
      <c r="J322" t="s">
        <v>893</v>
      </c>
    </row>
    <row r="323" spans="1:10" x14ac:dyDescent="0.35">
      <c r="A323" t="str">
        <f t="shared" si="4"/>
        <v>Долуденко АртёмМ14</v>
      </c>
      <c r="B323" s="3">
        <v>18</v>
      </c>
      <c r="C323" t="s">
        <v>380</v>
      </c>
      <c r="D323" t="s">
        <v>12</v>
      </c>
      <c r="E323">
        <v>18</v>
      </c>
      <c r="F323" t="s">
        <v>528</v>
      </c>
      <c r="G323" t="s">
        <v>759</v>
      </c>
      <c r="H323">
        <v>17</v>
      </c>
      <c r="I323">
        <v>160.69999999999999</v>
      </c>
      <c r="J323" t="s">
        <v>893</v>
      </c>
    </row>
    <row r="324" spans="1:10" x14ac:dyDescent="0.35">
      <c r="A324" t="str">
        <f t="shared" si="4"/>
        <v>Недосекин ВладимирМ14</v>
      </c>
      <c r="B324" s="3">
        <v>19</v>
      </c>
      <c r="C324" t="s">
        <v>346</v>
      </c>
      <c r="D324" t="s">
        <v>12</v>
      </c>
      <c r="E324">
        <v>18</v>
      </c>
      <c r="F324" t="s">
        <v>96</v>
      </c>
      <c r="G324" s="4">
        <v>1.0115740740740741E-2</v>
      </c>
      <c r="H324">
        <v>19</v>
      </c>
      <c r="I324">
        <v>159.5</v>
      </c>
      <c r="J324" t="s">
        <v>893</v>
      </c>
    </row>
    <row r="325" spans="1:10" x14ac:dyDescent="0.35">
      <c r="A325" t="str">
        <f t="shared" ref="A325:A388" si="5">C325&amp;J325</f>
        <v>Алексеев СтепанМ14</v>
      </c>
      <c r="B325" s="3">
        <v>20</v>
      </c>
      <c r="C325" t="s">
        <v>369</v>
      </c>
      <c r="D325" t="s">
        <v>12</v>
      </c>
      <c r="E325">
        <v>18</v>
      </c>
      <c r="F325" t="s">
        <v>34</v>
      </c>
      <c r="G325" s="4">
        <v>1.0138888888888888E-2</v>
      </c>
      <c r="H325">
        <v>20</v>
      </c>
      <c r="I325">
        <v>159.19999999999999</v>
      </c>
      <c r="J325" t="s">
        <v>893</v>
      </c>
    </row>
    <row r="326" spans="1:10" x14ac:dyDescent="0.35">
      <c r="A326" t="str">
        <f t="shared" si="5"/>
        <v>Нагорный МаксимМ14</v>
      </c>
      <c r="B326" s="3">
        <v>21</v>
      </c>
      <c r="C326" t="s">
        <v>379</v>
      </c>
      <c r="D326" t="s">
        <v>12</v>
      </c>
      <c r="E326">
        <v>18</v>
      </c>
      <c r="F326" t="s">
        <v>27</v>
      </c>
      <c r="G326" s="4">
        <v>1.0266203703703703E-2</v>
      </c>
      <c r="H326">
        <v>21</v>
      </c>
      <c r="I326">
        <v>157.4</v>
      </c>
      <c r="J326" t="s">
        <v>893</v>
      </c>
    </row>
    <row r="327" spans="1:10" x14ac:dyDescent="0.35">
      <c r="A327" t="str">
        <f t="shared" si="5"/>
        <v>Остренко МатвейМ14</v>
      </c>
      <c r="B327" s="3">
        <v>22</v>
      </c>
      <c r="C327" t="s">
        <v>312</v>
      </c>
      <c r="D327" t="s">
        <v>12</v>
      </c>
      <c r="E327">
        <v>18</v>
      </c>
      <c r="F327" t="s">
        <v>64</v>
      </c>
      <c r="G327" s="4">
        <v>1.0520833333333333E-2</v>
      </c>
      <c r="H327">
        <v>22</v>
      </c>
      <c r="I327">
        <v>153.9</v>
      </c>
      <c r="J327" t="s">
        <v>893</v>
      </c>
    </row>
    <row r="328" spans="1:10" x14ac:dyDescent="0.35">
      <c r="A328" t="str">
        <f t="shared" si="5"/>
        <v>Белов АртёмМ14</v>
      </c>
      <c r="B328" s="3">
        <v>23</v>
      </c>
      <c r="C328" t="s">
        <v>316</v>
      </c>
      <c r="D328" t="s">
        <v>12</v>
      </c>
      <c r="E328">
        <v>18</v>
      </c>
      <c r="F328" t="s">
        <v>528</v>
      </c>
      <c r="G328" s="4">
        <v>1.064814814814815E-2</v>
      </c>
      <c r="H328">
        <v>23</v>
      </c>
      <c r="I328">
        <v>152.1</v>
      </c>
      <c r="J328" t="s">
        <v>893</v>
      </c>
    </row>
    <row r="329" spans="1:10" x14ac:dyDescent="0.35">
      <c r="A329" t="str">
        <f t="shared" si="5"/>
        <v>Орлов ИльяМ14</v>
      </c>
      <c r="B329" s="3">
        <v>24</v>
      </c>
      <c r="C329" t="s">
        <v>329</v>
      </c>
      <c r="D329" t="s">
        <v>12</v>
      </c>
      <c r="E329">
        <v>18</v>
      </c>
      <c r="F329" t="s">
        <v>34</v>
      </c>
      <c r="G329" t="s">
        <v>760</v>
      </c>
      <c r="H329">
        <v>23</v>
      </c>
      <c r="I329">
        <v>152.1</v>
      </c>
      <c r="J329" t="s">
        <v>893</v>
      </c>
    </row>
    <row r="330" spans="1:10" x14ac:dyDescent="0.35">
      <c r="A330" t="str">
        <f t="shared" si="5"/>
        <v>Грезин ВладиславМ14</v>
      </c>
      <c r="B330" s="3">
        <v>25</v>
      </c>
      <c r="C330" t="s">
        <v>761</v>
      </c>
      <c r="D330" t="s">
        <v>12</v>
      </c>
      <c r="E330">
        <v>18</v>
      </c>
      <c r="F330" t="s">
        <v>40</v>
      </c>
      <c r="G330" s="4">
        <v>1.068287037037037E-2</v>
      </c>
      <c r="H330">
        <v>25</v>
      </c>
      <c r="I330">
        <v>151.69999999999999</v>
      </c>
      <c r="J330" t="s">
        <v>893</v>
      </c>
    </row>
    <row r="331" spans="1:10" x14ac:dyDescent="0.35">
      <c r="A331" t="str">
        <f t="shared" si="5"/>
        <v>Воронков МихаилМ14</v>
      </c>
      <c r="B331" s="3">
        <v>26</v>
      </c>
      <c r="C331" t="s">
        <v>762</v>
      </c>
      <c r="D331" t="s">
        <v>12</v>
      </c>
      <c r="E331">
        <v>18</v>
      </c>
      <c r="F331" t="s">
        <v>45</v>
      </c>
      <c r="G331" s="4">
        <v>1.1342592592592592E-2</v>
      </c>
      <c r="H331">
        <v>26</v>
      </c>
      <c r="I331">
        <v>142.5</v>
      </c>
      <c r="J331" t="s">
        <v>893</v>
      </c>
    </row>
    <row r="332" spans="1:10" x14ac:dyDescent="0.35">
      <c r="A332" t="str">
        <f t="shared" si="5"/>
        <v>Петрунин АлександрМ14</v>
      </c>
      <c r="B332" s="3">
        <v>27</v>
      </c>
      <c r="C332" t="s">
        <v>328</v>
      </c>
      <c r="D332" t="s">
        <v>12</v>
      </c>
      <c r="E332">
        <v>18</v>
      </c>
      <c r="F332" t="s">
        <v>64</v>
      </c>
      <c r="G332" s="4">
        <v>1.1354166666666667E-2</v>
      </c>
      <c r="H332">
        <v>27</v>
      </c>
      <c r="I332">
        <v>142.30000000000001</v>
      </c>
      <c r="J332" t="s">
        <v>893</v>
      </c>
    </row>
    <row r="333" spans="1:10" x14ac:dyDescent="0.35">
      <c r="A333" t="str">
        <f t="shared" si="5"/>
        <v>Кальченко ДанилаМ14</v>
      </c>
      <c r="B333" s="3">
        <v>28</v>
      </c>
      <c r="C333" t="s">
        <v>347</v>
      </c>
      <c r="D333" t="s">
        <v>12</v>
      </c>
      <c r="E333">
        <v>18</v>
      </c>
      <c r="F333" t="s">
        <v>51</v>
      </c>
      <c r="G333" s="4">
        <v>1.1377314814814814E-2</v>
      </c>
      <c r="H333">
        <v>28</v>
      </c>
      <c r="I333">
        <v>142</v>
      </c>
      <c r="J333" t="s">
        <v>893</v>
      </c>
    </row>
    <row r="334" spans="1:10" x14ac:dyDescent="0.35">
      <c r="A334" t="str">
        <f t="shared" si="5"/>
        <v>Герасимов ПётрМ14</v>
      </c>
      <c r="B334" s="3">
        <v>29</v>
      </c>
      <c r="C334" t="s">
        <v>610</v>
      </c>
      <c r="D334" t="s">
        <v>12</v>
      </c>
      <c r="E334">
        <v>18</v>
      </c>
      <c r="F334" t="s">
        <v>96</v>
      </c>
      <c r="G334" s="4">
        <v>1.1435185185185185E-2</v>
      </c>
      <c r="H334">
        <v>29</v>
      </c>
      <c r="I334">
        <v>141.19999999999999</v>
      </c>
      <c r="J334" t="s">
        <v>893</v>
      </c>
    </row>
    <row r="335" spans="1:10" x14ac:dyDescent="0.35">
      <c r="A335" t="str">
        <f t="shared" si="5"/>
        <v>Наседкин ЕвгенийМ14</v>
      </c>
      <c r="B335" s="3">
        <v>30</v>
      </c>
      <c r="C335" t="s">
        <v>763</v>
      </c>
      <c r="D335" t="s">
        <v>12</v>
      </c>
      <c r="E335">
        <v>18</v>
      </c>
      <c r="F335" t="s">
        <v>96</v>
      </c>
      <c r="G335" s="4">
        <v>1.1469907407407408E-2</v>
      </c>
      <c r="H335">
        <v>30</v>
      </c>
      <c r="I335">
        <v>140.69999999999999</v>
      </c>
      <c r="J335" t="s">
        <v>893</v>
      </c>
    </row>
    <row r="336" spans="1:10" x14ac:dyDescent="0.35">
      <c r="A336" t="str">
        <f t="shared" si="5"/>
        <v>Крюков ГеоргийМ14</v>
      </c>
      <c r="B336" s="3">
        <v>31</v>
      </c>
      <c r="C336" t="s">
        <v>378</v>
      </c>
      <c r="D336" t="s">
        <v>12</v>
      </c>
      <c r="E336">
        <v>18</v>
      </c>
      <c r="F336" t="s">
        <v>529</v>
      </c>
      <c r="G336" s="4">
        <v>1.1516203703703702E-2</v>
      </c>
      <c r="H336">
        <v>31</v>
      </c>
      <c r="I336">
        <v>140.1</v>
      </c>
      <c r="J336" t="s">
        <v>893</v>
      </c>
    </row>
    <row r="337" spans="1:10" x14ac:dyDescent="0.35">
      <c r="A337" t="str">
        <f t="shared" si="5"/>
        <v>Буравлёв ЯрославМ14</v>
      </c>
      <c r="B337" s="3">
        <v>32</v>
      </c>
      <c r="C337" t="s">
        <v>331</v>
      </c>
      <c r="D337" t="s">
        <v>12</v>
      </c>
      <c r="E337">
        <v>18</v>
      </c>
      <c r="F337" t="s">
        <v>96</v>
      </c>
      <c r="G337" s="4">
        <v>1.1805555555555555E-2</v>
      </c>
      <c r="H337">
        <v>32</v>
      </c>
      <c r="I337">
        <v>136.1</v>
      </c>
      <c r="J337" t="s">
        <v>893</v>
      </c>
    </row>
    <row r="338" spans="1:10" x14ac:dyDescent="0.35">
      <c r="A338" t="str">
        <f t="shared" si="5"/>
        <v>Чижов ЮрийМ14</v>
      </c>
      <c r="B338" s="3">
        <v>33</v>
      </c>
      <c r="C338" t="s">
        <v>342</v>
      </c>
      <c r="D338" t="s">
        <v>12</v>
      </c>
      <c r="E338">
        <v>18</v>
      </c>
      <c r="F338" t="s">
        <v>17</v>
      </c>
      <c r="G338" s="4">
        <v>1.1909722222222223E-2</v>
      </c>
      <c r="H338">
        <v>33</v>
      </c>
      <c r="I338">
        <v>134.6</v>
      </c>
      <c r="J338" t="s">
        <v>893</v>
      </c>
    </row>
    <row r="339" spans="1:10" x14ac:dyDescent="0.35">
      <c r="A339" t="str">
        <f t="shared" si="5"/>
        <v>Кабанов ЯрославМ14</v>
      </c>
      <c r="B339" s="3">
        <v>34</v>
      </c>
      <c r="C339" t="s">
        <v>339</v>
      </c>
      <c r="D339" t="s">
        <v>12</v>
      </c>
      <c r="E339">
        <v>18</v>
      </c>
      <c r="F339" t="s">
        <v>96</v>
      </c>
      <c r="G339" s="4">
        <v>1.1956018518518517E-2</v>
      </c>
      <c r="H339">
        <v>34</v>
      </c>
      <c r="I339">
        <v>134</v>
      </c>
      <c r="J339" t="s">
        <v>893</v>
      </c>
    </row>
    <row r="340" spans="1:10" x14ac:dyDescent="0.35">
      <c r="A340" t="str">
        <f t="shared" si="5"/>
        <v>Демиденков АлександрМ14</v>
      </c>
      <c r="B340" s="3">
        <v>35</v>
      </c>
      <c r="C340" t="s">
        <v>333</v>
      </c>
      <c r="D340" t="s">
        <v>12</v>
      </c>
      <c r="E340">
        <v>18</v>
      </c>
      <c r="F340" t="s">
        <v>53</v>
      </c>
      <c r="G340" s="4">
        <v>1.2187500000000002E-2</v>
      </c>
      <c r="H340">
        <v>35</v>
      </c>
      <c r="I340">
        <v>130.80000000000001</v>
      </c>
      <c r="J340" t="s">
        <v>893</v>
      </c>
    </row>
    <row r="341" spans="1:10" x14ac:dyDescent="0.35">
      <c r="A341" t="str">
        <f t="shared" si="5"/>
        <v>Симаков ГригорийМ14</v>
      </c>
      <c r="B341" s="3">
        <v>36</v>
      </c>
      <c r="C341" t="s">
        <v>609</v>
      </c>
      <c r="D341" t="s">
        <v>12</v>
      </c>
      <c r="E341">
        <v>18</v>
      </c>
      <c r="F341" t="s">
        <v>34</v>
      </c>
      <c r="G341" s="4">
        <v>1.2233796296296296E-2</v>
      </c>
      <c r="H341">
        <v>36</v>
      </c>
      <c r="I341">
        <v>130.1</v>
      </c>
      <c r="J341" t="s">
        <v>893</v>
      </c>
    </row>
    <row r="342" spans="1:10" x14ac:dyDescent="0.35">
      <c r="A342" t="str">
        <f t="shared" si="5"/>
        <v>Белошицкий ДанилМ14</v>
      </c>
      <c r="B342" s="3">
        <v>37</v>
      </c>
      <c r="C342" t="s">
        <v>604</v>
      </c>
      <c r="D342" t="s">
        <v>12</v>
      </c>
      <c r="E342">
        <v>18</v>
      </c>
      <c r="F342" t="s">
        <v>529</v>
      </c>
      <c r="G342" s="4">
        <v>1.2372685185185186E-2</v>
      </c>
      <c r="H342">
        <v>37</v>
      </c>
      <c r="I342">
        <v>128.19999999999999</v>
      </c>
      <c r="J342" t="s">
        <v>893</v>
      </c>
    </row>
    <row r="343" spans="1:10" x14ac:dyDescent="0.35">
      <c r="A343" t="str">
        <f t="shared" si="5"/>
        <v>Панков НикитаМ14</v>
      </c>
      <c r="B343" s="3">
        <v>38</v>
      </c>
      <c r="C343" t="s">
        <v>359</v>
      </c>
      <c r="D343" t="s">
        <v>12</v>
      </c>
      <c r="E343">
        <v>18</v>
      </c>
      <c r="F343" t="s">
        <v>40</v>
      </c>
      <c r="G343" s="4">
        <v>1.2488425925925925E-2</v>
      </c>
      <c r="H343">
        <v>38</v>
      </c>
      <c r="I343">
        <v>126.6</v>
      </c>
      <c r="J343" t="s">
        <v>893</v>
      </c>
    </row>
    <row r="344" spans="1:10" x14ac:dyDescent="0.35">
      <c r="A344" t="str">
        <f t="shared" si="5"/>
        <v>Титов АлександрМ14</v>
      </c>
      <c r="B344" s="3">
        <v>39</v>
      </c>
      <c r="C344" t="s">
        <v>341</v>
      </c>
      <c r="D344" t="s">
        <v>12</v>
      </c>
      <c r="E344">
        <v>18</v>
      </c>
      <c r="F344" t="s">
        <v>34</v>
      </c>
      <c r="G344" s="4">
        <v>1.2604166666666666E-2</v>
      </c>
      <c r="H344">
        <v>39</v>
      </c>
      <c r="I344">
        <v>125</v>
      </c>
      <c r="J344" t="s">
        <v>893</v>
      </c>
    </row>
    <row r="345" spans="1:10" x14ac:dyDescent="0.35">
      <c r="A345" t="str">
        <f t="shared" si="5"/>
        <v>Тютин ВиталийМ14</v>
      </c>
      <c r="B345" s="3">
        <v>40</v>
      </c>
      <c r="C345" t="s">
        <v>360</v>
      </c>
      <c r="D345" t="s">
        <v>12</v>
      </c>
      <c r="E345">
        <v>18</v>
      </c>
      <c r="F345" t="s">
        <v>22</v>
      </c>
      <c r="G345" s="4">
        <v>1.2847222222222223E-2</v>
      </c>
      <c r="H345">
        <v>40</v>
      </c>
      <c r="I345">
        <v>121.6</v>
      </c>
      <c r="J345" t="s">
        <v>893</v>
      </c>
    </row>
    <row r="346" spans="1:10" x14ac:dyDescent="0.35">
      <c r="A346" t="str">
        <f t="shared" si="5"/>
        <v>Кочетов КириллМ14</v>
      </c>
      <c r="B346" s="3">
        <v>41</v>
      </c>
      <c r="C346" t="s">
        <v>335</v>
      </c>
      <c r="D346" t="s">
        <v>12</v>
      </c>
      <c r="E346">
        <v>18</v>
      </c>
      <c r="F346" t="s">
        <v>96</v>
      </c>
      <c r="G346" s="4">
        <v>1.2881944444444446E-2</v>
      </c>
      <c r="H346">
        <v>41</v>
      </c>
      <c r="I346">
        <v>121.1</v>
      </c>
      <c r="J346" t="s">
        <v>893</v>
      </c>
    </row>
    <row r="347" spans="1:10" x14ac:dyDescent="0.35">
      <c r="A347" t="str">
        <f t="shared" si="5"/>
        <v>Головин МаксимМ14</v>
      </c>
      <c r="B347" s="3">
        <v>42</v>
      </c>
      <c r="C347" t="s">
        <v>362</v>
      </c>
      <c r="D347" t="s">
        <v>12</v>
      </c>
      <c r="E347">
        <v>18</v>
      </c>
      <c r="F347" t="s">
        <v>34</v>
      </c>
      <c r="G347" s="4">
        <v>1.3125E-2</v>
      </c>
      <c r="H347">
        <v>42</v>
      </c>
      <c r="I347">
        <v>117.7</v>
      </c>
      <c r="J347" t="s">
        <v>893</v>
      </c>
    </row>
    <row r="348" spans="1:10" x14ac:dyDescent="0.35">
      <c r="A348" t="str">
        <f t="shared" si="5"/>
        <v>Сушко НикитаМ14</v>
      </c>
      <c r="B348" s="3">
        <v>43</v>
      </c>
      <c r="C348" t="s">
        <v>319</v>
      </c>
      <c r="D348" t="s">
        <v>12</v>
      </c>
      <c r="E348">
        <v>18</v>
      </c>
      <c r="F348" t="s">
        <v>51</v>
      </c>
      <c r="G348" s="4">
        <v>1.3171296296296294E-2</v>
      </c>
      <c r="H348">
        <v>43</v>
      </c>
      <c r="I348">
        <v>117.1</v>
      </c>
      <c r="J348" t="s">
        <v>893</v>
      </c>
    </row>
    <row r="349" spans="1:10" x14ac:dyDescent="0.35">
      <c r="A349" t="str">
        <f t="shared" si="5"/>
        <v>Алексеев ИванМ14</v>
      </c>
      <c r="B349" s="3">
        <v>44</v>
      </c>
      <c r="C349" t="s">
        <v>366</v>
      </c>
      <c r="D349" t="s">
        <v>12</v>
      </c>
      <c r="E349">
        <v>18</v>
      </c>
      <c r="F349" t="s">
        <v>34</v>
      </c>
      <c r="G349" s="4">
        <v>1.324074074074074E-2</v>
      </c>
      <c r="H349">
        <v>44</v>
      </c>
      <c r="I349">
        <v>116.1</v>
      </c>
      <c r="J349" t="s">
        <v>893</v>
      </c>
    </row>
    <row r="350" spans="1:10" x14ac:dyDescent="0.35">
      <c r="A350" t="str">
        <f t="shared" si="5"/>
        <v>Кудрявцев ЯрославМ14</v>
      </c>
      <c r="B350" s="3">
        <v>45</v>
      </c>
      <c r="C350" t="s">
        <v>764</v>
      </c>
      <c r="D350" t="s">
        <v>375</v>
      </c>
      <c r="E350" t="s">
        <v>376</v>
      </c>
      <c r="F350" t="s">
        <v>703</v>
      </c>
      <c r="G350" s="4">
        <v>1.3506944444444445E-2</v>
      </c>
      <c r="H350">
        <v>45</v>
      </c>
      <c r="I350">
        <v>112.4</v>
      </c>
      <c r="J350" t="s">
        <v>893</v>
      </c>
    </row>
    <row r="351" spans="1:10" x14ac:dyDescent="0.35">
      <c r="A351" t="str">
        <f t="shared" si="5"/>
        <v>Бушманов МихаилМ14</v>
      </c>
      <c r="B351" s="3">
        <v>46</v>
      </c>
      <c r="C351" t="s">
        <v>364</v>
      </c>
      <c r="D351" t="s">
        <v>12</v>
      </c>
      <c r="E351">
        <v>18</v>
      </c>
      <c r="F351" t="s">
        <v>528</v>
      </c>
      <c r="G351" s="4">
        <v>1.4027777777777778E-2</v>
      </c>
      <c r="H351">
        <v>46</v>
      </c>
      <c r="I351">
        <v>105.2</v>
      </c>
      <c r="J351" t="s">
        <v>893</v>
      </c>
    </row>
    <row r="352" spans="1:10" x14ac:dyDescent="0.35">
      <c r="A352" t="str">
        <f t="shared" si="5"/>
        <v>Скляренко АрсенийМ14</v>
      </c>
      <c r="B352" s="3">
        <v>47</v>
      </c>
      <c r="C352" t="s">
        <v>372</v>
      </c>
      <c r="D352" t="s">
        <v>12</v>
      </c>
      <c r="E352">
        <v>18</v>
      </c>
      <c r="F352" t="s">
        <v>96</v>
      </c>
      <c r="G352" s="4">
        <v>1.4293981481481482E-2</v>
      </c>
      <c r="H352">
        <v>47</v>
      </c>
      <c r="I352">
        <v>101.5</v>
      </c>
      <c r="J352" t="s">
        <v>893</v>
      </c>
    </row>
    <row r="353" spans="1:10" x14ac:dyDescent="0.35">
      <c r="A353" t="str">
        <f t="shared" si="5"/>
        <v>Полухин АлександрМ14</v>
      </c>
      <c r="B353" s="3">
        <v>48</v>
      </c>
      <c r="C353" t="s">
        <v>334</v>
      </c>
      <c r="D353" t="s">
        <v>12</v>
      </c>
      <c r="E353">
        <v>18</v>
      </c>
      <c r="F353" t="s">
        <v>85</v>
      </c>
      <c r="G353" s="4">
        <v>1.4456018518518519E-2</v>
      </c>
      <c r="H353">
        <v>48</v>
      </c>
      <c r="I353">
        <v>99.2</v>
      </c>
      <c r="J353" t="s">
        <v>893</v>
      </c>
    </row>
    <row r="354" spans="1:10" x14ac:dyDescent="0.35">
      <c r="A354" t="str">
        <f t="shared" si="5"/>
        <v>Зенищев МакарМ14</v>
      </c>
      <c r="B354" s="3">
        <v>49</v>
      </c>
      <c r="C354" t="s">
        <v>602</v>
      </c>
      <c r="D354" t="s">
        <v>12</v>
      </c>
      <c r="E354">
        <v>18</v>
      </c>
      <c r="F354" t="s">
        <v>529</v>
      </c>
      <c r="G354" s="4">
        <v>1.4930555555555556E-2</v>
      </c>
      <c r="H354">
        <v>49</v>
      </c>
      <c r="I354">
        <v>92.7</v>
      </c>
      <c r="J354" t="s">
        <v>893</v>
      </c>
    </row>
    <row r="355" spans="1:10" x14ac:dyDescent="0.35">
      <c r="A355" t="str">
        <f t="shared" si="5"/>
        <v>Зарубин СергейМ14</v>
      </c>
      <c r="B355" s="3">
        <v>50</v>
      </c>
      <c r="C355" t="s">
        <v>605</v>
      </c>
      <c r="D355" t="s">
        <v>12</v>
      </c>
      <c r="E355">
        <v>18</v>
      </c>
      <c r="F355" t="s">
        <v>85</v>
      </c>
      <c r="G355" s="4">
        <v>1.525462962962963E-2</v>
      </c>
      <c r="H355">
        <v>50</v>
      </c>
      <c r="I355">
        <v>88.2</v>
      </c>
      <c r="J355" t="s">
        <v>893</v>
      </c>
    </row>
    <row r="356" spans="1:10" x14ac:dyDescent="0.35">
      <c r="A356" t="str">
        <f t="shared" si="5"/>
        <v>Лоза ДаниилМ14</v>
      </c>
      <c r="B356" s="3">
        <v>51</v>
      </c>
      <c r="C356" t="s">
        <v>340</v>
      </c>
      <c r="D356" t="s">
        <v>12</v>
      </c>
      <c r="E356">
        <v>18</v>
      </c>
      <c r="F356" t="s">
        <v>40</v>
      </c>
      <c r="G356" s="4">
        <v>1.5914351851851853E-2</v>
      </c>
      <c r="H356">
        <v>51</v>
      </c>
      <c r="I356">
        <v>79</v>
      </c>
      <c r="J356" t="s">
        <v>893</v>
      </c>
    </row>
    <row r="357" spans="1:10" x14ac:dyDescent="0.35">
      <c r="A357" t="str">
        <f t="shared" si="5"/>
        <v>Ефименко НикитаМ14</v>
      </c>
      <c r="B357" s="3">
        <v>52</v>
      </c>
      <c r="C357" t="s">
        <v>614</v>
      </c>
      <c r="D357" t="s">
        <v>12</v>
      </c>
      <c r="E357">
        <v>18</v>
      </c>
      <c r="F357" t="s">
        <v>85</v>
      </c>
      <c r="G357" s="4">
        <v>1.6064814814814813E-2</v>
      </c>
      <c r="H357">
        <v>52</v>
      </c>
      <c r="I357">
        <v>76.900000000000006</v>
      </c>
      <c r="J357" t="s">
        <v>893</v>
      </c>
    </row>
    <row r="358" spans="1:10" x14ac:dyDescent="0.35">
      <c r="A358" t="str">
        <f t="shared" si="5"/>
        <v>Ерузин ЕгорМ14</v>
      </c>
      <c r="B358" s="3">
        <v>53</v>
      </c>
      <c r="C358" t="s">
        <v>765</v>
      </c>
      <c r="D358" t="s">
        <v>12</v>
      </c>
      <c r="E358">
        <v>18</v>
      </c>
      <c r="F358" t="s">
        <v>64</v>
      </c>
      <c r="G358" s="4">
        <v>1.622685185185185E-2</v>
      </c>
      <c r="H358">
        <v>53</v>
      </c>
      <c r="I358">
        <v>74.599999999999994</v>
      </c>
      <c r="J358" t="s">
        <v>893</v>
      </c>
    </row>
    <row r="359" spans="1:10" x14ac:dyDescent="0.35">
      <c r="A359" t="str">
        <f t="shared" si="5"/>
        <v>Шекк ТимурМ14</v>
      </c>
      <c r="B359" s="3">
        <v>54</v>
      </c>
      <c r="C359" t="s">
        <v>766</v>
      </c>
      <c r="D359" t="s">
        <v>687</v>
      </c>
      <c r="E359" t="s">
        <v>688</v>
      </c>
      <c r="F359" t="e">
        <f>-РФ</f>
        <v>#NAME?</v>
      </c>
      <c r="G359" s="4">
        <v>1.6493055555555556E-2</v>
      </c>
      <c r="H359">
        <v>54</v>
      </c>
      <c r="I359">
        <v>71</v>
      </c>
      <c r="J359" t="s">
        <v>893</v>
      </c>
    </row>
    <row r="360" spans="1:10" x14ac:dyDescent="0.35">
      <c r="A360" t="str">
        <f t="shared" si="5"/>
        <v>Карцев МаксимМ14</v>
      </c>
      <c r="B360" s="3">
        <v>55</v>
      </c>
      <c r="C360" t="s">
        <v>767</v>
      </c>
      <c r="D360" t="s">
        <v>12</v>
      </c>
      <c r="E360">
        <v>18</v>
      </c>
      <c r="F360" t="s">
        <v>17</v>
      </c>
      <c r="G360" s="4">
        <v>1.6736111111111111E-2</v>
      </c>
      <c r="H360">
        <v>55</v>
      </c>
      <c r="I360">
        <v>67.599999999999994</v>
      </c>
      <c r="J360" t="s">
        <v>893</v>
      </c>
    </row>
    <row r="361" spans="1:10" x14ac:dyDescent="0.35">
      <c r="A361" t="str">
        <f t="shared" si="5"/>
        <v>Сайгаков КонстантинМ14</v>
      </c>
      <c r="B361" s="3">
        <v>56</v>
      </c>
      <c r="C361" t="s">
        <v>354</v>
      </c>
      <c r="D361" t="s">
        <v>12</v>
      </c>
      <c r="E361">
        <v>18</v>
      </c>
      <c r="F361" t="s">
        <v>529</v>
      </c>
      <c r="G361" s="4">
        <v>1.7453703703703704E-2</v>
      </c>
      <c r="H361">
        <v>56</v>
      </c>
      <c r="I361">
        <v>57.6</v>
      </c>
      <c r="J361" t="s">
        <v>893</v>
      </c>
    </row>
    <row r="362" spans="1:10" x14ac:dyDescent="0.35">
      <c r="A362" t="str">
        <f t="shared" si="5"/>
        <v>Донец АндрейМ14</v>
      </c>
      <c r="B362" s="3">
        <v>57</v>
      </c>
      <c r="C362" t="s">
        <v>371</v>
      </c>
      <c r="D362" t="s">
        <v>12</v>
      </c>
      <c r="E362">
        <v>18</v>
      </c>
      <c r="F362" t="s">
        <v>17</v>
      </c>
      <c r="G362" s="4">
        <v>1.9791666666666666E-2</v>
      </c>
      <c r="H362">
        <v>57</v>
      </c>
      <c r="I362">
        <v>25.1</v>
      </c>
      <c r="J362" t="s">
        <v>893</v>
      </c>
    </row>
    <row r="363" spans="1:10" x14ac:dyDescent="0.35">
      <c r="A363" t="str">
        <f t="shared" si="5"/>
        <v>Ласкин ПавелМ14</v>
      </c>
      <c r="B363" s="3">
        <v>58</v>
      </c>
      <c r="C363" t="s">
        <v>352</v>
      </c>
      <c r="D363" t="s">
        <v>12</v>
      </c>
      <c r="E363">
        <v>18</v>
      </c>
      <c r="F363" t="s">
        <v>20</v>
      </c>
      <c r="G363" s="4">
        <v>2.0625000000000001E-2</v>
      </c>
      <c r="H363">
        <v>58</v>
      </c>
      <c r="I363">
        <v>13.6</v>
      </c>
      <c r="J363" t="s">
        <v>893</v>
      </c>
    </row>
    <row r="364" spans="1:10" x14ac:dyDescent="0.35">
      <c r="A364" t="str">
        <f t="shared" si="5"/>
        <v>Попов РодионМ14</v>
      </c>
      <c r="B364" s="3">
        <v>59</v>
      </c>
      <c r="C364" t="s">
        <v>353</v>
      </c>
      <c r="D364" t="s">
        <v>12</v>
      </c>
      <c r="E364">
        <v>18</v>
      </c>
      <c r="F364" t="s">
        <v>25</v>
      </c>
      <c r="G364" s="4">
        <v>2.3668981481481485E-2</v>
      </c>
      <c r="H364">
        <v>59</v>
      </c>
      <c r="I364">
        <v>1</v>
      </c>
      <c r="J364" t="s">
        <v>893</v>
      </c>
    </row>
    <row r="365" spans="1:10" x14ac:dyDescent="0.35">
      <c r="A365" t="str">
        <f t="shared" si="5"/>
        <v>Зябкин КириллМ14</v>
      </c>
      <c r="B365" s="3">
        <v>60</v>
      </c>
      <c r="C365" t="s">
        <v>768</v>
      </c>
      <c r="D365" t="s">
        <v>493</v>
      </c>
      <c r="E365" t="s">
        <v>494</v>
      </c>
      <c r="F365" t="s">
        <v>495</v>
      </c>
      <c r="G365" s="4">
        <v>2.4363425925925927E-2</v>
      </c>
      <c r="H365">
        <v>60</v>
      </c>
      <c r="I365">
        <v>1</v>
      </c>
      <c r="J365" t="s">
        <v>893</v>
      </c>
    </row>
    <row r="366" spans="1:10" x14ac:dyDescent="0.35">
      <c r="A366" t="str">
        <f t="shared" si="5"/>
        <v>Рау АнтонМ14</v>
      </c>
      <c r="B366" s="3">
        <v>61</v>
      </c>
      <c r="C366" t="s">
        <v>613</v>
      </c>
      <c r="D366" t="s">
        <v>12</v>
      </c>
      <c r="E366">
        <v>18</v>
      </c>
      <c r="F366" t="s">
        <v>53</v>
      </c>
      <c r="G366" s="4">
        <v>2.4722222222222225E-2</v>
      </c>
      <c r="H366">
        <v>61</v>
      </c>
      <c r="I366">
        <v>1</v>
      </c>
      <c r="J366" t="s">
        <v>893</v>
      </c>
    </row>
    <row r="367" spans="1:10" x14ac:dyDescent="0.35">
      <c r="A367" t="str">
        <f t="shared" si="5"/>
        <v>Жиляков ДанилаМ14</v>
      </c>
      <c r="B367" s="3">
        <v>62</v>
      </c>
      <c r="C367" t="s">
        <v>769</v>
      </c>
      <c r="D367" t="s">
        <v>12</v>
      </c>
      <c r="E367">
        <v>18</v>
      </c>
      <c r="F367" t="s">
        <v>17</v>
      </c>
      <c r="G367" s="4">
        <v>2.8125000000000001E-2</v>
      </c>
      <c r="H367">
        <v>62</v>
      </c>
      <c r="I367">
        <v>1</v>
      </c>
      <c r="J367" t="s">
        <v>893</v>
      </c>
    </row>
    <row r="368" spans="1:10" x14ac:dyDescent="0.35">
      <c r="A368" t="str">
        <f t="shared" si="5"/>
        <v>Корсюк ДмитрийМ14</v>
      </c>
      <c r="B368" s="3">
        <v>63</v>
      </c>
      <c r="C368" t="s">
        <v>367</v>
      </c>
      <c r="D368" t="s">
        <v>12</v>
      </c>
      <c r="E368">
        <v>18</v>
      </c>
      <c r="F368" t="s">
        <v>53</v>
      </c>
      <c r="G368" t="s">
        <v>684</v>
      </c>
      <c r="I368">
        <v>0</v>
      </c>
      <c r="J368" t="s">
        <v>893</v>
      </c>
    </row>
    <row r="369" spans="1:10" x14ac:dyDescent="0.35">
      <c r="A369" t="str">
        <f t="shared" si="5"/>
        <v>Лащёв ЕгорМ14</v>
      </c>
      <c r="B369" s="3">
        <v>64</v>
      </c>
      <c r="C369" t="s">
        <v>617</v>
      </c>
      <c r="D369" t="s">
        <v>12</v>
      </c>
      <c r="E369">
        <v>18</v>
      </c>
      <c r="F369" t="s">
        <v>53</v>
      </c>
      <c r="G369" t="s">
        <v>684</v>
      </c>
      <c r="I369">
        <v>0</v>
      </c>
      <c r="J369" t="s">
        <v>893</v>
      </c>
    </row>
    <row r="370" spans="1:10" x14ac:dyDescent="0.35">
      <c r="A370" t="str">
        <f t="shared" si="5"/>
        <v>Зеленский АндрейМ14</v>
      </c>
      <c r="B370" s="3">
        <v>65</v>
      </c>
      <c r="C370" t="s">
        <v>349</v>
      </c>
      <c r="D370" t="s">
        <v>12</v>
      </c>
      <c r="E370">
        <v>18</v>
      </c>
      <c r="F370" t="s">
        <v>64</v>
      </c>
      <c r="G370" t="s">
        <v>684</v>
      </c>
      <c r="I370">
        <v>0</v>
      </c>
      <c r="J370" t="s">
        <v>893</v>
      </c>
    </row>
    <row r="371" spans="1:10" x14ac:dyDescent="0.35">
      <c r="A371" t="str">
        <f t="shared" si="5"/>
        <v/>
      </c>
    </row>
    <row r="372" spans="1:10" ht="15.5" x14ac:dyDescent="0.35">
      <c r="A372" t="str">
        <f t="shared" si="5"/>
        <v>15 КП, 2,6 км</v>
      </c>
      <c r="B372" s="1" t="s">
        <v>381</v>
      </c>
      <c r="C372" t="s">
        <v>770</v>
      </c>
    </row>
    <row r="373" spans="1:10" x14ac:dyDescent="0.35">
      <c r="A373" t="str">
        <f t="shared" si="5"/>
        <v/>
      </c>
    </row>
    <row r="374" spans="1:10" x14ac:dyDescent="0.35">
      <c r="A374" t="str">
        <f t="shared" si="5"/>
        <v>Фамилия, имя</v>
      </c>
      <c r="B374" s="2" t="s">
        <v>2</v>
      </c>
      <c r="C374" t="s">
        <v>3</v>
      </c>
      <c r="D374" t="s">
        <v>4</v>
      </c>
      <c r="E374" t="s">
        <v>5</v>
      </c>
      <c r="F374" t="s">
        <v>6</v>
      </c>
      <c r="G374" t="s">
        <v>676</v>
      </c>
      <c r="H374" t="s">
        <v>677</v>
      </c>
      <c r="I374" t="s">
        <v>10</v>
      </c>
    </row>
    <row r="375" spans="1:10" x14ac:dyDescent="0.35">
      <c r="A375" t="str">
        <f t="shared" si="5"/>
        <v>Малыгин МаксимМ16</v>
      </c>
      <c r="B375" s="3">
        <v>1</v>
      </c>
      <c r="C375" t="s">
        <v>771</v>
      </c>
      <c r="D375" t="s">
        <v>12</v>
      </c>
      <c r="E375">
        <v>18</v>
      </c>
      <c r="F375" t="s">
        <v>20</v>
      </c>
      <c r="G375" s="4">
        <v>8.0324074074074065E-3</v>
      </c>
      <c r="H375">
        <v>1</v>
      </c>
      <c r="I375">
        <v>200</v>
      </c>
      <c r="J375" t="s">
        <v>894</v>
      </c>
    </row>
    <row r="376" spans="1:10" x14ac:dyDescent="0.35">
      <c r="A376" t="str">
        <f t="shared" si="5"/>
        <v>Цветков МирославМ16</v>
      </c>
      <c r="B376" s="3">
        <v>2</v>
      </c>
      <c r="C376" t="s">
        <v>772</v>
      </c>
      <c r="D376" t="s">
        <v>12</v>
      </c>
      <c r="E376">
        <v>18</v>
      </c>
      <c r="F376" t="s">
        <v>34</v>
      </c>
      <c r="G376" s="4">
        <v>8.5879629629629622E-3</v>
      </c>
      <c r="H376">
        <v>2</v>
      </c>
      <c r="I376">
        <v>193.1</v>
      </c>
      <c r="J376" t="s">
        <v>894</v>
      </c>
    </row>
    <row r="377" spans="1:10" x14ac:dyDescent="0.35">
      <c r="A377" t="str">
        <f t="shared" si="5"/>
        <v>Вильденберг АлександрМ16</v>
      </c>
      <c r="B377" s="3">
        <v>3</v>
      </c>
      <c r="C377" t="s">
        <v>618</v>
      </c>
      <c r="D377" t="s">
        <v>12</v>
      </c>
      <c r="E377">
        <v>18</v>
      </c>
      <c r="F377" t="s">
        <v>528</v>
      </c>
      <c r="G377" s="4">
        <v>8.9699074074074073E-3</v>
      </c>
      <c r="H377">
        <v>3</v>
      </c>
      <c r="I377">
        <v>188.4</v>
      </c>
      <c r="J377" t="s">
        <v>894</v>
      </c>
    </row>
    <row r="378" spans="1:10" x14ac:dyDescent="0.35">
      <c r="A378" t="str">
        <f t="shared" si="5"/>
        <v>Акимов ЮрийМ16</v>
      </c>
      <c r="B378" s="3">
        <v>4</v>
      </c>
      <c r="C378" t="s">
        <v>386</v>
      </c>
      <c r="D378" t="s">
        <v>12</v>
      </c>
      <c r="E378">
        <v>18</v>
      </c>
      <c r="F378" t="s">
        <v>529</v>
      </c>
      <c r="G378" s="4">
        <v>9.0509259259259258E-3</v>
      </c>
      <c r="H378">
        <v>4</v>
      </c>
      <c r="I378">
        <v>187.4</v>
      </c>
      <c r="J378" t="s">
        <v>894</v>
      </c>
    </row>
    <row r="379" spans="1:10" x14ac:dyDescent="0.35">
      <c r="A379" t="str">
        <f t="shared" si="5"/>
        <v>Молодских КириллМ16</v>
      </c>
      <c r="B379" s="3">
        <v>5</v>
      </c>
      <c r="C379" t="s">
        <v>309</v>
      </c>
      <c r="D379" t="s">
        <v>12</v>
      </c>
      <c r="E379">
        <v>18</v>
      </c>
      <c r="F379" t="s">
        <v>27</v>
      </c>
      <c r="G379" s="4">
        <v>9.5949074074074079E-3</v>
      </c>
      <c r="H379">
        <v>5</v>
      </c>
      <c r="I379">
        <v>180.6</v>
      </c>
      <c r="J379" t="s">
        <v>894</v>
      </c>
    </row>
    <row r="380" spans="1:10" x14ac:dyDescent="0.35">
      <c r="A380" t="str">
        <f t="shared" si="5"/>
        <v>Шелковников СтепанМ16</v>
      </c>
      <c r="B380" s="3">
        <v>6</v>
      </c>
      <c r="C380" t="s">
        <v>620</v>
      </c>
      <c r="D380" t="s">
        <v>12</v>
      </c>
      <c r="E380">
        <v>18</v>
      </c>
      <c r="F380" t="s">
        <v>20</v>
      </c>
      <c r="G380" s="4">
        <v>9.6643518518518511E-3</v>
      </c>
      <c r="H380">
        <v>6</v>
      </c>
      <c r="I380">
        <v>179.7</v>
      </c>
      <c r="J380" t="s">
        <v>894</v>
      </c>
    </row>
    <row r="381" spans="1:10" x14ac:dyDescent="0.35">
      <c r="A381" t="str">
        <f t="shared" si="5"/>
        <v>Арапов АртемийМ16</v>
      </c>
      <c r="B381" s="3">
        <v>7</v>
      </c>
      <c r="C381" t="s">
        <v>383</v>
      </c>
      <c r="D381" t="s">
        <v>12</v>
      </c>
      <c r="E381">
        <v>18</v>
      </c>
      <c r="F381" t="s">
        <v>20</v>
      </c>
      <c r="G381" s="4">
        <v>9.8495370370370369E-3</v>
      </c>
      <c r="H381">
        <v>7</v>
      </c>
      <c r="I381">
        <v>177.4</v>
      </c>
      <c r="J381" t="s">
        <v>894</v>
      </c>
    </row>
    <row r="382" spans="1:10" x14ac:dyDescent="0.35">
      <c r="A382" t="str">
        <f t="shared" si="5"/>
        <v>Котов ЛевМ16</v>
      </c>
      <c r="B382" s="3">
        <v>8</v>
      </c>
      <c r="C382" t="s">
        <v>404</v>
      </c>
      <c r="D382" t="s">
        <v>12</v>
      </c>
      <c r="E382">
        <v>18</v>
      </c>
      <c r="F382" t="s">
        <v>17</v>
      </c>
      <c r="G382" s="4">
        <v>1.03125E-2</v>
      </c>
      <c r="H382">
        <v>8</v>
      </c>
      <c r="I382">
        <v>171.7</v>
      </c>
      <c r="J382" t="s">
        <v>894</v>
      </c>
    </row>
    <row r="383" spans="1:10" x14ac:dyDescent="0.35">
      <c r="A383" t="str">
        <f t="shared" si="5"/>
        <v>Петиков ИванМ16</v>
      </c>
      <c r="B383" s="3">
        <v>9</v>
      </c>
      <c r="C383" t="s">
        <v>395</v>
      </c>
      <c r="D383" t="s">
        <v>12</v>
      </c>
      <c r="E383">
        <v>18</v>
      </c>
      <c r="F383" t="s">
        <v>51</v>
      </c>
      <c r="G383" s="4">
        <v>1.0474537037037037E-2</v>
      </c>
      <c r="H383">
        <v>9</v>
      </c>
      <c r="I383">
        <v>169.6</v>
      </c>
      <c r="J383" t="s">
        <v>894</v>
      </c>
    </row>
    <row r="384" spans="1:10" x14ac:dyDescent="0.35">
      <c r="A384" t="str">
        <f t="shared" si="5"/>
        <v>Салимов АртурМ16</v>
      </c>
      <c r="B384" s="3">
        <v>10</v>
      </c>
      <c r="C384" t="s">
        <v>773</v>
      </c>
      <c r="D384" t="s">
        <v>12</v>
      </c>
      <c r="E384">
        <v>18</v>
      </c>
      <c r="F384" t="s">
        <v>528</v>
      </c>
      <c r="G384" s="4">
        <v>1.0497685185185186E-2</v>
      </c>
      <c r="H384">
        <v>10</v>
      </c>
      <c r="I384">
        <v>169.4</v>
      </c>
      <c r="J384" t="s">
        <v>894</v>
      </c>
    </row>
    <row r="385" spans="1:10" x14ac:dyDescent="0.35">
      <c r="A385" t="str">
        <f t="shared" si="5"/>
        <v>Клейменов ДаниилМ16</v>
      </c>
      <c r="B385" s="3">
        <v>11</v>
      </c>
      <c r="C385" t="s">
        <v>399</v>
      </c>
      <c r="D385" t="s">
        <v>12</v>
      </c>
      <c r="E385">
        <v>18</v>
      </c>
      <c r="F385" t="s">
        <v>22</v>
      </c>
      <c r="G385" s="4">
        <v>1.0567129629629629E-2</v>
      </c>
      <c r="H385">
        <v>11</v>
      </c>
      <c r="I385">
        <v>168.5</v>
      </c>
      <c r="J385" t="s">
        <v>894</v>
      </c>
    </row>
    <row r="386" spans="1:10" x14ac:dyDescent="0.35">
      <c r="A386" t="str">
        <f t="shared" si="5"/>
        <v>Уразов СеменМ16</v>
      </c>
      <c r="B386" s="3">
        <v>12</v>
      </c>
      <c r="C386" t="s">
        <v>398</v>
      </c>
      <c r="D386" t="s">
        <v>12</v>
      </c>
      <c r="E386">
        <v>18</v>
      </c>
      <c r="F386" t="s">
        <v>53</v>
      </c>
      <c r="G386" s="4">
        <v>1.0636574074074074E-2</v>
      </c>
      <c r="H386">
        <v>12</v>
      </c>
      <c r="I386">
        <v>167.6</v>
      </c>
      <c r="J386" t="s">
        <v>894</v>
      </c>
    </row>
    <row r="387" spans="1:10" x14ac:dyDescent="0.35">
      <c r="A387" t="str">
        <f t="shared" si="5"/>
        <v>Землянухин АртёмМ16</v>
      </c>
      <c r="B387" s="3">
        <v>13</v>
      </c>
      <c r="C387" t="s">
        <v>388</v>
      </c>
      <c r="D387" t="s">
        <v>12</v>
      </c>
      <c r="E387">
        <v>18</v>
      </c>
      <c r="F387" t="s">
        <v>22</v>
      </c>
      <c r="G387" s="4">
        <v>1.0868055555555556E-2</v>
      </c>
      <c r="H387">
        <v>13</v>
      </c>
      <c r="I387">
        <v>164.7</v>
      </c>
      <c r="J387" t="s">
        <v>894</v>
      </c>
    </row>
    <row r="388" spans="1:10" x14ac:dyDescent="0.35">
      <c r="A388" t="str">
        <f t="shared" si="5"/>
        <v>Чеботарев ГеоргийМ16</v>
      </c>
      <c r="B388" s="3">
        <v>14</v>
      </c>
      <c r="C388" t="s">
        <v>394</v>
      </c>
      <c r="D388" t="s">
        <v>12</v>
      </c>
      <c r="E388">
        <v>18</v>
      </c>
      <c r="F388" t="s">
        <v>51</v>
      </c>
      <c r="G388" s="4">
        <v>1.0902777777777777E-2</v>
      </c>
      <c r="H388">
        <v>14</v>
      </c>
      <c r="I388">
        <v>164.3</v>
      </c>
      <c r="J388" t="s">
        <v>894</v>
      </c>
    </row>
    <row r="389" spans="1:10" x14ac:dyDescent="0.35">
      <c r="A389" t="str">
        <f t="shared" ref="A389:A452" si="6">C389&amp;J389</f>
        <v>Чупеев АлександрМ16</v>
      </c>
      <c r="B389" s="3">
        <v>15</v>
      </c>
      <c r="C389" t="s">
        <v>774</v>
      </c>
      <c r="D389" t="s">
        <v>12</v>
      </c>
      <c r="E389">
        <v>18</v>
      </c>
      <c r="F389" t="s">
        <v>45</v>
      </c>
      <c r="G389" s="4">
        <v>1.0972222222222223E-2</v>
      </c>
      <c r="H389">
        <v>15</v>
      </c>
      <c r="I389">
        <v>163.5</v>
      </c>
      <c r="J389" t="s">
        <v>894</v>
      </c>
    </row>
    <row r="390" spans="1:10" x14ac:dyDescent="0.35">
      <c r="A390" t="str">
        <f t="shared" si="6"/>
        <v>Дорохин АлександрМ16</v>
      </c>
      <c r="B390" s="3">
        <v>16</v>
      </c>
      <c r="C390" t="s">
        <v>392</v>
      </c>
      <c r="D390" t="s">
        <v>12</v>
      </c>
      <c r="E390">
        <v>18</v>
      </c>
      <c r="F390" t="s">
        <v>64</v>
      </c>
      <c r="G390" s="4">
        <v>1.0983796296296297E-2</v>
      </c>
      <c r="H390">
        <v>16</v>
      </c>
      <c r="I390">
        <v>163.30000000000001</v>
      </c>
      <c r="J390" t="s">
        <v>894</v>
      </c>
    </row>
    <row r="391" spans="1:10" x14ac:dyDescent="0.35">
      <c r="A391" t="str">
        <f t="shared" si="6"/>
        <v>Зелепукин СтепанМ16</v>
      </c>
      <c r="B391" s="3">
        <v>17</v>
      </c>
      <c r="C391" t="s">
        <v>775</v>
      </c>
      <c r="D391" t="s">
        <v>12</v>
      </c>
      <c r="E391">
        <v>18</v>
      </c>
      <c r="F391" t="s">
        <v>51</v>
      </c>
      <c r="G391" s="4">
        <v>1.1481481481481483E-2</v>
      </c>
      <c r="H391">
        <v>17</v>
      </c>
      <c r="I391">
        <v>157.1</v>
      </c>
      <c r="J391" t="s">
        <v>894</v>
      </c>
    </row>
    <row r="392" spans="1:10" x14ac:dyDescent="0.35">
      <c r="A392" t="str">
        <f t="shared" si="6"/>
        <v>Киреев МаксимМ16</v>
      </c>
      <c r="B392" s="3">
        <v>18</v>
      </c>
      <c r="C392" t="s">
        <v>776</v>
      </c>
      <c r="D392" t="s">
        <v>12</v>
      </c>
      <c r="E392">
        <v>18</v>
      </c>
      <c r="F392" t="s">
        <v>45</v>
      </c>
      <c r="G392" s="4">
        <v>1.1643518518518518E-2</v>
      </c>
      <c r="H392">
        <v>18</v>
      </c>
      <c r="I392">
        <v>155.1</v>
      </c>
      <c r="J392" t="s">
        <v>894</v>
      </c>
    </row>
    <row r="393" spans="1:10" x14ac:dyDescent="0.35">
      <c r="A393" t="str">
        <f t="shared" si="6"/>
        <v>Колодиев ЛеонидМ16</v>
      </c>
      <c r="B393" s="3">
        <v>19</v>
      </c>
      <c r="C393" t="s">
        <v>622</v>
      </c>
      <c r="D393" t="s">
        <v>12</v>
      </c>
      <c r="E393">
        <v>18</v>
      </c>
      <c r="F393" t="s">
        <v>40</v>
      </c>
      <c r="G393" s="4">
        <v>1.1793981481481482E-2</v>
      </c>
      <c r="H393">
        <v>19</v>
      </c>
      <c r="I393">
        <v>153.19999999999999</v>
      </c>
      <c r="J393" t="s">
        <v>894</v>
      </c>
    </row>
    <row r="394" spans="1:10" x14ac:dyDescent="0.35">
      <c r="A394" t="str">
        <f t="shared" si="6"/>
        <v>Андрианов АлександрМ16</v>
      </c>
      <c r="B394" s="3">
        <v>20</v>
      </c>
      <c r="C394" t="s">
        <v>401</v>
      </c>
      <c r="D394" t="s">
        <v>12</v>
      </c>
      <c r="E394">
        <v>18</v>
      </c>
      <c r="F394" t="s">
        <v>85</v>
      </c>
      <c r="G394" s="4">
        <v>1.252314814814815E-2</v>
      </c>
      <c r="H394">
        <v>20</v>
      </c>
      <c r="I394">
        <v>144.1</v>
      </c>
      <c r="J394" t="s">
        <v>894</v>
      </c>
    </row>
    <row r="395" spans="1:10" x14ac:dyDescent="0.35">
      <c r="A395" t="str">
        <f t="shared" si="6"/>
        <v>Мироненко КонстантинМ16</v>
      </c>
      <c r="B395" s="3">
        <v>21</v>
      </c>
      <c r="C395" t="s">
        <v>391</v>
      </c>
      <c r="D395" t="s">
        <v>12</v>
      </c>
      <c r="E395">
        <v>18</v>
      </c>
      <c r="F395" t="s">
        <v>51</v>
      </c>
      <c r="G395" s="4">
        <v>1.2962962962962963E-2</v>
      </c>
      <c r="H395">
        <v>21</v>
      </c>
      <c r="I395">
        <v>138.69999999999999</v>
      </c>
      <c r="J395" t="s">
        <v>894</v>
      </c>
    </row>
    <row r="396" spans="1:10" x14ac:dyDescent="0.35">
      <c r="A396" t="str">
        <f t="shared" si="6"/>
        <v>Глазунов ВладимирМ16</v>
      </c>
      <c r="B396" s="3">
        <v>22</v>
      </c>
      <c r="C396" t="s">
        <v>409</v>
      </c>
      <c r="D396" t="s">
        <v>12</v>
      </c>
      <c r="E396">
        <v>18</v>
      </c>
      <c r="F396" t="s">
        <v>40</v>
      </c>
      <c r="G396" s="4">
        <v>1.3113425925925926E-2</v>
      </c>
      <c r="H396">
        <v>22</v>
      </c>
      <c r="I396">
        <v>136.80000000000001</v>
      </c>
      <c r="J396" t="s">
        <v>894</v>
      </c>
    </row>
    <row r="397" spans="1:10" x14ac:dyDescent="0.35">
      <c r="A397" t="str">
        <f t="shared" si="6"/>
        <v>Жерлицын ТимурМ16</v>
      </c>
      <c r="B397" s="3">
        <v>23</v>
      </c>
      <c r="C397" t="s">
        <v>405</v>
      </c>
      <c r="D397" t="s">
        <v>12</v>
      </c>
      <c r="E397">
        <v>18</v>
      </c>
      <c r="F397" t="s">
        <v>25</v>
      </c>
      <c r="G397" s="4">
        <v>1.3310185185185187E-2</v>
      </c>
      <c r="H397">
        <v>23</v>
      </c>
      <c r="I397">
        <v>134.30000000000001</v>
      </c>
      <c r="J397" t="s">
        <v>894</v>
      </c>
    </row>
    <row r="398" spans="1:10" x14ac:dyDescent="0.35">
      <c r="A398" t="str">
        <f t="shared" si="6"/>
        <v>Киселёв ДмитрийМ16</v>
      </c>
      <c r="B398" s="3">
        <v>24</v>
      </c>
      <c r="C398" t="s">
        <v>402</v>
      </c>
      <c r="D398" t="s">
        <v>12</v>
      </c>
      <c r="E398">
        <v>18</v>
      </c>
      <c r="F398" t="s">
        <v>40</v>
      </c>
      <c r="G398" s="4">
        <v>1.3530092592592594E-2</v>
      </c>
      <c r="H398">
        <v>24</v>
      </c>
      <c r="I398">
        <v>131.6</v>
      </c>
      <c r="J398" t="s">
        <v>894</v>
      </c>
    </row>
    <row r="399" spans="1:10" x14ac:dyDescent="0.35">
      <c r="A399" t="str">
        <f t="shared" si="6"/>
        <v>Гонтарев ДанилаМ16</v>
      </c>
      <c r="B399" s="3">
        <v>25</v>
      </c>
      <c r="C399" t="s">
        <v>777</v>
      </c>
      <c r="D399" t="s">
        <v>12</v>
      </c>
      <c r="E399">
        <v>18</v>
      </c>
      <c r="F399" t="s">
        <v>40</v>
      </c>
      <c r="G399" s="4">
        <v>1.3692129629629629E-2</v>
      </c>
      <c r="H399">
        <v>25</v>
      </c>
      <c r="I399">
        <v>129.6</v>
      </c>
      <c r="J399" t="s">
        <v>894</v>
      </c>
    </row>
    <row r="400" spans="1:10" x14ac:dyDescent="0.35">
      <c r="A400" t="str">
        <f t="shared" si="6"/>
        <v>Пеганов ИванМ16</v>
      </c>
      <c r="B400" s="3">
        <v>26</v>
      </c>
      <c r="C400" t="s">
        <v>778</v>
      </c>
      <c r="D400" t="s">
        <v>12</v>
      </c>
      <c r="E400">
        <v>18</v>
      </c>
      <c r="F400" t="s">
        <v>529</v>
      </c>
      <c r="G400" s="4">
        <v>1.4050925925925927E-2</v>
      </c>
      <c r="H400">
        <v>26</v>
      </c>
      <c r="I400">
        <v>125.1</v>
      </c>
      <c r="J400" t="s">
        <v>894</v>
      </c>
    </row>
    <row r="401" spans="1:10" x14ac:dyDescent="0.35">
      <c r="A401" t="str">
        <f t="shared" si="6"/>
        <v>Рыжих НиколайМ16</v>
      </c>
      <c r="B401" s="3">
        <v>27</v>
      </c>
      <c r="C401" t="s">
        <v>407</v>
      </c>
      <c r="D401" t="s">
        <v>12</v>
      </c>
      <c r="E401">
        <v>18</v>
      </c>
      <c r="F401" t="s">
        <v>22</v>
      </c>
      <c r="G401" s="4">
        <v>1.4189814814814815E-2</v>
      </c>
      <c r="H401">
        <v>27</v>
      </c>
      <c r="I401">
        <v>123.4</v>
      </c>
      <c r="J401" t="s">
        <v>894</v>
      </c>
    </row>
    <row r="402" spans="1:10" x14ac:dyDescent="0.35">
      <c r="A402" t="str">
        <f t="shared" si="6"/>
        <v>Богданов ВиталийМ16</v>
      </c>
      <c r="B402" s="3">
        <v>28</v>
      </c>
      <c r="C402" t="s">
        <v>779</v>
      </c>
      <c r="D402" t="s">
        <v>12</v>
      </c>
      <c r="E402">
        <v>18</v>
      </c>
      <c r="F402" t="s">
        <v>20</v>
      </c>
      <c r="G402" s="4">
        <v>1.5381944444444443E-2</v>
      </c>
      <c r="H402">
        <v>28</v>
      </c>
      <c r="I402">
        <v>108.6</v>
      </c>
      <c r="J402" t="s">
        <v>894</v>
      </c>
    </row>
    <row r="403" spans="1:10" x14ac:dyDescent="0.35">
      <c r="A403" t="str">
        <f t="shared" si="6"/>
        <v>Саевский ВиталийМ16</v>
      </c>
      <c r="B403" s="3">
        <v>29</v>
      </c>
      <c r="C403" t="s">
        <v>780</v>
      </c>
      <c r="D403" t="s">
        <v>12</v>
      </c>
      <c r="E403">
        <v>18</v>
      </c>
      <c r="F403" t="s">
        <v>20</v>
      </c>
      <c r="G403" s="4">
        <v>1.6793981481481483E-2</v>
      </c>
      <c r="H403">
        <v>29</v>
      </c>
      <c r="I403">
        <v>91</v>
      </c>
      <c r="J403" t="s">
        <v>894</v>
      </c>
    </row>
    <row r="404" spans="1:10" x14ac:dyDescent="0.35">
      <c r="A404" t="str">
        <f t="shared" si="6"/>
        <v>Дручинин ДмитрийМ16</v>
      </c>
      <c r="B404" s="3">
        <v>30</v>
      </c>
      <c r="C404" t="s">
        <v>415</v>
      </c>
      <c r="D404" t="s">
        <v>12</v>
      </c>
      <c r="E404">
        <v>18</v>
      </c>
      <c r="F404" t="s">
        <v>45</v>
      </c>
      <c r="G404" s="4">
        <v>1.7164351851851851E-2</v>
      </c>
      <c r="H404">
        <v>30</v>
      </c>
      <c r="I404">
        <v>86.4</v>
      </c>
      <c r="J404" t="s">
        <v>894</v>
      </c>
    </row>
    <row r="405" spans="1:10" x14ac:dyDescent="0.35">
      <c r="A405" t="str">
        <f t="shared" si="6"/>
        <v>Поминов ЯрославМ16</v>
      </c>
      <c r="B405" s="3">
        <v>31</v>
      </c>
      <c r="C405" t="s">
        <v>781</v>
      </c>
      <c r="D405" t="s">
        <v>12</v>
      </c>
      <c r="E405">
        <v>18</v>
      </c>
      <c r="F405" t="s">
        <v>216</v>
      </c>
      <c r="G405" s="4">
        <v>1.7210648148148149E-2</v>
      </c>
      <c r="H405">
        <v>31</v>
      </c>
      <c r="I405">
        <v>85.8</v>
      </c>
      <c r="J405" t="s">
        <v>894</v>
      </c>
    </row>
    <row r="406" spans="1:10" x14ac:dyDescent="0.35">
      <c r="A406" t="str">
        <f t="shared" si="6"/>
        <v>Кирпикин РостиславМ16</v>
      </c>
      <c r="B406" s="3">
        <v>32</v>
      </c>
      <c r="C406" t="s">
        <v>782</v>
      </c>
      <c r="D406" t="s">
        <v>375</v>
      </c>
      <c r="E406" t="s">
        <v>376</v>
      </c>
      <c r="F406" t="s">
        <v>703</v>
      </c>
      <c r="G406" s="4">
        <v>3.4351851851851849E-2</v>
      </c>
      <c r="H406">
        <v>32</v>
      </c>
      <c r="I406">
        <v>1</v>
      </c>
      <c r="J406" t="s">
        <v>894</v>
      </c>
    </row>
    <row r="407" spans="1:10" x14ac:dyDescent="0.35">
      <c r="A407" t="str">
        <f t="shared" si="6"/>
        <v>Шалыгин СтепанМ16</v>
      </c>
      <c r="B407" s="3">
        <v>33</v>
      </c>
      <c r="C407" t="s">
        <v>516</v>
      </c>
      <c r="D407" t="s">
        <v>12</v>
      </c>
      <c r="E407">
        <v>18</v>
      </c>
      <c r="F407" t="s">
        <v>34</v>
      </c>
      <c r="G407" t="s">
        <v>684</v>
      </c>
      <c r="I407">
        <v>0</v>
      </c>
      <c r="J407" t="s">
        <v>894</v>
      </c>
    </row>
    <row r="408" spans="1:10" x14ac:dyDescent="0.35">
      <c r="A408" t="str">
        <f t="shared" si="6"/>
        <v/>
      </c>
    </row>
    <row r="409" spans="1:10" ht="15.5" x14ac:dyDescent="0.35">
      <c r="A409" t="str">
        <f t="shared" si="6"/>
        <v>16 КП, 3,3 км</v>
      </c>
      <c r="B409" s="1" t="s">
        <v>419</v>
      </c>
      <c r="C409" t="s">
        <v>722</v>
      </c>
    </row>
    <row r="410" spans="1:10" x14ac:dyDescent="0.35">
      <c r="A410" t="str">
        <f t="shared" si="6"/>
        <v/>
      </c>
    </row>
    <row r="411" spans="1:10" x14ac:dyDescent="0.35">
      <c r="A411" t="str">
        <f t="shared" si="6"/>
        <v>Фамилия, имя</v>
      </c>
      <c r="B411" s="2" t="s">
        <v>2</v>
      </c>
      <c r="C411" t="s">
        <v>3</v>
      </c>
      <c r="D411" t="s">
        <v>4</v>
      </c>
      <c r="E411" t="s">
        <v>5</v>
      </c>
      <c r="F411" t="s">
        <v>6</v>
      </c>
      <c r="G411" t="s">
        <v>676</v>
      </c>
      <c r="H411" t="s">
        <v>677</v>
      </c>
      <c r="I411" t="s">
        <v>10</v>
      </c>
    </row>
    <row r="412" spans="1:10" x14ac:dyDescent="0.35">
      <c r="A412" t="str">
        <f t="shared" si="6"/>
        <v>Козлов МакарМ18</v>
      </c>
      <c r="B412" s="3">
        <v>1</v>
      </c>
      <c r="C412" t="s">
        <v>422</v>
      </c>
      <c r="D412" t="s">
        <v>783</v>
      </c>
      <c r="E412" t="s">
        <v>784</v>
      </c>
      <c r="F412" t="s">
        <v>729</v>
      </c>
      <c r="G412" s="4">
        <v>1.1828703703703704E-2</v>
      </c>
      <c r="H412">
        <v>1</v>
      </c>
      <c r="I412">
        <v>200</v>
      </c>
      <c r="J412" t="s">
        <v>895</v>
      </c>
    </row>
    <row r="413" spans="1:10" x14ac:dyDescent="0.35">
      <c r="A413" t="str">
        <f t="shared" si="6"/>
        <v>Тимонин ВладиславМ18</v>
      </c>
      <c r="B413" s="3">
        <v>2</v>
      </c>
      <c r="C413" t="s">
        <v>382</v>
      </c>
      <c r="D413" t="s">
        <v>12</v>
      </c>
      <c r="E413">
        <v>18</v>
      </c>
      <c r="F413" t="s">
        <v>27</v>
      </c>
      <c r="G413" s="4">
        <v>1.2002314814814815E-2</v>
      </c>
      <c r="H413">
        <v>2</v>
      </c>
      <c r="I413">
        <v>198.6</v>
      </c>
      <c r="J413" t="s">
        <v>895</v>
      </c>
    </row>
    <row r="414" spans="1:10" x14ac:dyDescent="0.35">
      <c r="A414" t="str">
        <f t="shared" si="6"/>
        <v>Мироненко ВладиславМ18</v>
      </c>
      <c r="B414" s="3">
        <v>3</v>
      </c>
      <c r="C414" t="s">
        <v>437</v>
      </c>
      <c r="D414" t="s">
        <v>12</v>
      </c>
      <c r="E414">
        <v>18</v>
      </c>
      <c r="F414" t="s">
        <v>51</v>
      </c>
      <c r="G414" s="4">
        <v>1.283564814814815E-2</v>
      </c>
      <c r="H414">
        <v>3</v>
      </c>
      <c r="I414">
        <v>191.5</v>
      </c>
      <c r="J414" t="s">
        <v>895</v>
      </c>
    </row>
    <row r="415" spans="1:10" x14ac:dyDescent="0.35">
      <c r="A415" t="str">
        <f t="shared" si="6"/>
        <v>Джамил ИосифМ18</v>
      </c>
      <c r="B415" s="3">
        <v>4</v>
      </c>
      <c r="C415" t="s">
        <v>424</v>
      </c>
      <c r="D415" t="s">
        <v>12</v>
      </c>
      <c r="E415">
        <v>18</v>
      </c>
      <c r="F415" t="s">
        <v>27</v>
      </c>
      <c r="G415" s="4">
        <v>1.3553240740740741E-2</v>
      </c>
      <c r="H415">
        <v>4</v>
      </c>
      <c r="I415">
        <v>185.5</v>
      </c>
      <c r="J415" t="s">
        <v>895</v>
      </c>
    </row>
    <row r="416" spans="1:10" x14ac:dyDescent="0.35">
      <c r="A416" t="str">
        <f t="shared" si="6"/>
        <v>Ершов ДмитрийМ18</v>
      </c>
      <c r="B416" s="3">
        <v>5</v>
      </c>
      <c r="C416" t="s">
        <v>425</v>
      </c>
      <c r="D416" t="s">
        <v>12</v>
      </c>
      <c r="E416">
        <v>18</v>
      </c>
      <c r="F416" t="s">
        <v>528</v>
      </c>
      <c r="G416" s="4">
        <v>1.357638888888889E-2</v>
      </c>
      <c r="H416">
        <v>5</v>
      </c>
      <c r="I416">
        <v>185.3</v>
      </c>
      <c r="J416" t="s">
        <v>895</v>
      </c>
    </row>
    <row r="417" spans="1:10" x14ac:dyDescent="0.35">
      <c r="A417" t="str">
        <f t="shared" si="6"/>
        <v>Воротников ДмитрийМ18</v>
      </c>
      <c r="B417" s="3">
        <v>6</v>
      </c>
      <c r="C417" t="s">
        <v>630</v>
      </c>
      <c r="D417" t="s">
        <v>12</v>
      </c>
      <c r="E417">
        <v>18</v>
      </c>
      <c r="F417" t="s">
        <v>529</v>
      </c>
      <c r="G417" s="4">
        <v>1.4791666666666668E-2</v>
      </c>
      <c r="H417">
        <v>6</v>
      </c>
      <c r="I417">
        <v>175</v>
      </c>
      <c r="J417" t="s">
        <v>895</v>
      </c>
    </row>
    <row r="418" spans="1:10" x14ac:dyDescent="0.35">
      <c r="A418" t="str">
        <f t="shared" si="6"/>
        <v>Штельмах МихаилМ18</v>
      </c>
      <c r="B418" s="3">
        <v>7</v>
      </c>
      <c r="C418" t="s">
        <v>430</v>
      </c>
      <c r="D418" t="s">
        <v>12</v>
      </c>
      <c r="E418">
        <v>18</v>
      </c>
      <c r="F418" t="s">
        <v>51</v>
      </c>
      <c r="G418" s="4">
        <v>1.7939814814814815E-2</v>
      </c>
      <c r="H418">
        <v>7</v>
      </c>
      <c r="I418">
        <v>148.4</v>
      </c>
      <c r="J418" t="s">
        <v>895</v>
      </c>
    </row>
    <row r="419" spans="1:10" x14ac:dyDescent="0.35">
      <c r="A419" t="str">
        <f t="shared" si="6"/>
        <v>Онуфриев ДаниилМ18</v>
      </c>
      <c r="B419" s="3">
        <v>8</v>
      </c>
      <c r="C419" t="s">
        <v>432</v>
      </c>
      <c r="D419" t="s">
        <v>12</v>
      </c>
      <c r="E419">
        <v>18</v>
      </c>
      <c r="F419" t="s">
        <v>64</v>
      </c>
      <c r="G419" s="4">
        <v>1.8067129629629631E-2</v>
      </c>
      <c r="H419">
        <v>8</v>
      </c>
      <c r="I419">
        <v>147.30000000000001</v>
      </c>
      <c r="J419" t="s">
        <v>895</v>
      </c>
    </row>
    <row r="420" spans="1:10" x14ac:dyDescent="0.35">
      <c r="A420" t="str">
        <f t="shared" si="6"/>
        <v>Клименко АрсенийМ18</v>
      </c>
      <c r="B420" s="3">
        <v>9</v>
      </c>
      <c r="C420" t="s">
        <v>435</v>
      </c>
      <c r="D420" t="s">
        <v>12</v>
      </c>
      <c r="E420">
        <v>18</v>
      </c>
      <c r="F420" t="s">
        <v>51</v>
      </c>
      <c r="G420" s="4">
        <v>1.9178240740740742E-2</v>
      </c>
      <c r="H420">
        <v>9</v>
      </c>
      <c r="I420">
        <v>137.9</v>
      </c>
      <c r="J420" t="s">
        <v>895</v>
      </c>
    </row>
    <row r="421" spans="1:10" x14ac:dyDescent="0.35">
      <c r="A421" t="str">
        <f t="shared" si="6"/>
        <v>Новиков АндрейМ18</v>
      </c>
      <c r="B421" s="3">
        <v>10</v>
      </c>
      <c r="C421" t="s">
        <v>629</v>
      </c>
      <c r="D421" t="s">
        <v>12</v>
      </c>
      <c r="E421">
        <v>18</v>
      </c>
      <c r="F421" t="s">
        <v>85</v>
      </c>
      <c r="G421" s="4">
        <v>1.9317129629629629E-2</v>
      </c>
      <c r="H421">
        <v>10</v>
      </c>
      <c r="I421">
        <v>136.69999999999999</v>
      </c>
      <c r="J421" t="s">
        <v>895</v>
      </c>
    </row>
    <row r="422" spans="1:10" x14ac:dyDescent="0.35">
      <c r="A422" t="str">
        <f t="shared" si="6"/>
        <v>Моргачев ДмитрийМ18</v>
      </c>
      <c r="B422" s="3">
        <v>11</v>
      </c>
      <c r="C422" t="s">
        <v>785</v>
      </c>
      <c r="D422" t="s">
        <v>12</v>
      </c>
      <c r="E422">
        <v>18</v>
      </c>
      <c r="F422" t="s">
        <v>17</v>
      </c>
      <c r="G422" s="4">
        <v>1.9745370370370371E-2</v>
      </c>
      <c r="H422">
        <v>11</v>
      </c>
      <c r="I422">
        <v>133.1</v>
      </c>
      <c r="J422" t="s">
        <v>895</v>
      </c>
    </row>
    <row r="423" spans="1:10" x14ac:dyDescent="0.35">
      <c r="A423" t="str">
        <f t="shared" si="6"/>
        <v>Коньков СтепанМ18</v>
      </c>
      <c r="B423" s="3">
        <v>12</v>
      </c>
      <c r="C423" t="s">
        <v>786</v>
      </c>
      <c r="D423" t="s">
        <v>12</v>
      </c>
      <c r="E423">
        <v>18</v>
      </c>
      <c r="F423" t="s">
        <v>34</v>
      </c>
      <c r="G423" s="4">
        <v>2.0358796296296295E-2</v>
      </c>
      <c r="H423">
        <v>12</v>
      </c>
      <c r="I423">
        <v>127.9</v>
      </c>
      <c r="J423" t="s">
        <v>895</v>
      </c>
    </row>
    <row r="424" spans="1:10" x14ac:dyDescent="0.35">
      <c r="A424" t="str">
        <f t="shared" si="6"/>
        <v>Черенков ЯрославМ18</v>
      </c>
      <c r="B424" s="3">
        <v>13</v>
      </c>
      <c r="C424" t="s">
        <v>787</v>
      </c>
      <c r="D424" t="s">
        <v>12</v>
      </c>
      <c r="E424">
        <v>18</v>
      </c>
      <c r="F424" t="s">
        <v>528</v>
      </c>
      <c r="G424" s="4">
        <v>2.6631944444444444E-2</v>
      </c>
      <c r="H424">
        <v>13</v>
      </c>
      <c r="I424">
        <v>74.900000000000006</v>
      </c>
      <c r="J424" t="s">
        <v>895</v>
      </c>
    </row>
    <row r="425" spans="1:10" x14ac:dyDescent="0.35">
      <c r="A425" t="str">
        <f t="shared" si="6"/>
        <v>Калашников РоманМ18</v>
      </c>
      <c r="B425" s="3">
        <v>14</v>
      </c>
      <c r="C425" t="s">
        <v>788</v>
      </c>
      <c r="D425" t="s">
        <v>375</v>
      </c>
      <c r="E425" t="s">
        <v>376</v>
      </c>
      <c r="F425" t="s">
        <v>703</v>
      </c>
      <c r="G425" s="4">
        <v>3.7731481481481484E-2</v>
      </c>
      <c r="H425">
        <v>14</v>
      </c>
      <c r="I425">
        <v>1</v>
      </c>
      <c r="J425" t="s">
        <v>895</v>
      </c>
    </row>
    <row r="426" spans="1:10" x14ac:dyDescent="0.35">
      <c r="A426" t="str">
        <f t="shared" si="6"/>
        <v>Гармашов АлександрМ18</v>
      </c>
      <c r="B426" s="3">
        <v>15</v>
      </c>
      <c r="C426" t="s">
        <v>789</v>
      </c>
      <c r="D426" t="s">
        <v>375</v>
      </c>
      <c r="E426" t="s">
        <v>376</v>
      </c>
      <c r="F426" t="s">
        <v>703</v>
      </c>
      <c r="G426" s="4">
        <v>7.2604166666666664E-2</v>
      </c>
      <c r="H426">
        <v>15</v>
      </c>
      <c r="I426">
        <v>1</v>
      </c>
      <c r="J426" t="s">
        <v>895</v>
      </c>
    </row>
    <row r="427" spans="1:10" x14ac:dyDescent="0.35">
      <c r="A427" t="str">
        <f t="shared" si="6"/>
        <v/>
      </c>
    </row>
    <row r="428" spans="1:10" ht="15.5" x14ac:dyDescent="0.35">
      <c r="A428" t="str">
        <f t="shared" si="6"/>
        <v>16 КП, 3,3 км</v>
      </c>
      <c r="B428" s="1" t="s">
        <v>438</v>
      </c>
      <c r="C428" t="s">
        <v>722</v>
      </c>
    </row>
    <row r="429" spans="1:10" x14ac:dyDescent="0.35">
      <c r="A429" t="str">
        <f t="shared" si="6"/>
        <v/>
      </c>
    </row>
    <row r="430" spans="1:10" x14ac:dyDescent="0.35">
      <c r="A430" t="str">
        <f t="shared" si="6"/>
        <v>Фамилия, имя</v>
      </c>
      <c r="B430" s="2" t="s">
        <v>2</v>
      </c>
      <c r="C430" t="s">
        <v>3</v>
      </c>
      <c r="D430" t="s">
        <v>4</v>
      </c>
      <c r="E430" t="s">
        <v>5</v>
      </c>
      <c r="F430" t="s">
        <v>6</v>
      </c>
      <c r="G430" t="s">
        <v>676</v>
      </c>
      <c r="H430" t="s">
        <v>677</v>
      </c>
      <c r="I430" t="s">
        <v>10</v>
      </c>
    </row>
    <row r="431" spans="1:10" x14ac:dyDescent="0.35">
      <c r="A431" t="str">
        <f t="shared" si="6"/>
        <v>Кандауров ЕвгенийМ35</v>
      </c>
      <c r="B431" s="3">
        <v>1</v>
      </c>
      <c r="C431" t="s">
        <v>477</v>
      </c>
      <c r="D431" t="s">
        <v>12</v>
      </c>
      <c r="E431">
        <v>18</v>
      </c>
      <c r="F431" t="s">
        <v>17</v>
      </c>
      <c r="G431" s="4">
        <v>1.3333333333333334E-2</v>
      </c>
      <c r="H431">
        <v>1</v>
      </c>
      <c r="I431">
        <v>200</v>
      </c>
      <c r="J431" t="s">
        <v>896</v>
      </c>
    </row>
    <row r="432" spans="1:10" x14ac:dyDescent="0.35">
      <c r="A432" t="str">
        <f t="shared" si="6"/>
        <v>Баутин АлександрМ35</v>
      </c>
      <c r="B432" s="3">
        <v>2</v>
      </c>
      <c r="C432" t="s">
        <v>631</v>
      </c>
      <c r="D432" t="s">
        <v>632</v>
      </c>
      <c r="E432" t="s">
        <v>633</v>
      </c>
      <c r="F432" t="s">
        <v>634</v>
      </c>
      <c r="G432" s="4">
        <v>1.3356481481481483E-2</v>
      </c>
      <c r="H432">
        <v>2</v>
      </c>
      <c r="I432">
        <v>199.9</v>
      </c>
      <c r="J432" t="s">
        <v>896</v>
      </c>
    </row>
    <row r="433" spans="1:10" x14ac:dyDescent="0.35">
      <c r="A433" t="str">
        <f t="shared" si="6"/>
        <v>Янишевский ВладиславМ35</v>
      </c>
      <c r="B433" s="3">
        <v>3</v>
      </c>
      <c r="C433" t="s">
        <v>440</v>
      </c>
      <c r="D433" t="s">
        <v>12</v>
      </c>
      <c r="E433">
        <v>18</v>
      </c>
      <c r="F433" t="s">
        <v>85</v>
      </c>
      <c r="G433" s="4">
        <v>1.3807870370370371E-2</v>
      </c>
      <c r="H433">
        <v>3</v>
      </c>
      <c r="I433">
        <v>196.5</v>
      </c>
      <c r="J433" t="s">
        <v>896</v>
      </c>
    </row>
    <row r="434" spans="1:10" x14ac:dyDescent="0.35">
      <c r="A434" t="str">
        <f t="shared" si="6"/>
        <v>Буржинский ИванМ35</v>
      </c>
      <c r="B434" s="3">
        <v>4</v>
      </c>
      <c r="C434" t="s">
        <v>650</v>
      </c>
      <c r="D434" t="s">
        <v>651</v>
      </c>
      <c r="E434" t="s">
        <v>652</v>
      </c>
      <c r="F434" t="s">
        <v>653</v>
      </c>
      <c r="G434" s="4">
        <v>1.3946759259259258E-2</v>
      </c>
      <c r="H434">
        <v>4</v>
      </c>
      <c r="I434">
        <v>195.4</v>
      </c>
      <c r="J434" t="s">
        <v>896</v>
      </c>
    </row>
    <row r="435" spans="1:10" x14ac:dyDescent="0.35">
      <c r="A435" t="str">
        <f t="shared" si="6"/>
        <v>Жупиков СергейМ35</v>
      </c>
      <c r="B435" s="3">
        <v>5</v>
      </c>
      <c r="C435" t="s">
        <v>790</v>
      </c>
      <c r="D435" t="s">
        <v>175</v>
      </c>
      <c r="E435" t="s">
        <v>176</v>
      </c>
      <c r="G435" s="4">
        <v>1.4351851851851852E-2</v>
      </c>
      <c r="H435">
        <v>5</v>
      </c>
      <c r="I435">
        <v>192.4</v>
      </c>
      <c r="J435" t="s">
        <v>896</v>
      </c>
    </row>
    <row r="436" spans="1:10" x14ac:dyDescent="0.35">
      <c r="A436" t="str">
        <f t="shared" si="6"/>
        <v>Чижов АлексейМ35</v>
      </c>
      <c r="B436" s="3">
        <v>6</v>
      </c>
      <c r="C436" t="s">
        <v>446</v>
      </c>
      <c r="D436" t="s">
        <v>12</v>
      </c>
      <c r="E436">
        <v>18</v>
      </c>
      <c r="F436" t="s">
        <v>17</v>
      </c>
      <c r="G436" s="4">
        <v>1.4548611111111111E-2</v>
      </c>
      <c r="H436">
        <v>6</v>
      </c>
      <c r="I436">
        <v>190.9</v>
      </c>
      <c r="J436" t="s">
        <v>896</v>
      </c>
    </row>
    <row r="437" spans="1:10" x14ac:dyDescent="0.35">
      <c r="A437" t="str">
        <f t="shared" si="6"/>
        <v>Томаровский АнатолийМ35</v>
      </c>
      <c r="B437" s="3">
        <v>7</v>
      </c>
      <c r="C437" t="s">
        <v>791</v>
      </c>
      <c r="D437" t="s">
        <v>12</v>
      </c>
      <c r="E437">
        <v>18</v>
      </c>
      <c r="F437" t="s">
        <v>34</v>
      </c>
      <c r="G437" s="4">
        <v>1.4560185185185183E-2</v>
      </c>
      <c r="H437">
        <v>7</v>
      </c>
      <c r="I437">
        <v>190.8</v>
      </c>
      <c r="J437" t="s">
        <v>896</v>
      </c>
    </row>
    <row r="438" spans="1:10" x14ac:dyDescent="0.35">
      <c r="A438" t="str">
        <f t="shared" si="6"/>
        <v>Крестьянов РоманМ35</v>
      </c>
      <c r="B438" s="3">
        <v>8</v>
      </c>
      <c r="C438" t="s">
        <v>441</v>
      </c>
      <c r="D438" t="s">
        <v>442</v>
      </c>
      <c r="E438" t="s">
        <v>443</v>
      </c>
      <c r="F438" t="s">
        <v>444</v>
      </c>
      <c r="G438" s="4">
        <v>1.5509259259259257E-2</v>
      </c>
      <c r="H438">
        <v>8</v>
      </c>
      <c r="I438">
        <v>183.7</v>
      </c>
      <c r="J438" t="s">
        <v>896</v>
      </c>
    </row>
    <row r="439" spans="1:10" x14ac:dyDescent="0.35">
      <c r="A439" t="str">
        <f t="shared" si="6"/>
        <v>Голик МихаилМ35</v>
      </c>
      <c r="B439" s="3">
        <v>9</v>
      </c>
      <c r="C439" t="s">
        <v>792</v>
      </c>
      <c r="D439" t="s">
        <v>175</v>
      </c>
      <c r="E439" t="s">
        <v>176</v>
      </c>
      <c r="G439" s="4">
        <v>1.7962962962962962E-2</v>
      </c>
      <c r="H439">
        <v>9</v>
      </c>
      <c r="I439">
        <v>165.3</v>
      </c>
      <c r="J439" t="s">
        <v>896</v>
      </c>
    </row>
    <row r="440" spans="1:10" x14ac:dyDescent="0.35">
      <c r="A440" t="str">
        <f t="shared" si="6"/>
        <v>Столповский МихаилМ35</v>
      </c>
      <c r="B440" s="3">
        <v>10</v>
      </c>
      <c r="C440" t="s">
        <v>447</v>
      </c>
      <c r="D440" t="s">
        <v>175</v>
      </c>
      <c r="E440" t="s">
        <v>176</v>
      </c>
      <c r="G440" s="4">
        <v>1.7997685185185186E-2</v>
      </c>
      <c r="H440">
        <v>10</v>
      </c>
      <c r="I440">
        <v>165.1</v>
      </c>
      <c r="J440" t="s">
        <v>896</v>
      </c>
    </row>
    <row r="441" spans="1:10" x14ac:dyDescent="0.35">
      <c r="A441" t="str">
        <f t="shared" si="6"/>
        <v>Демиденков АлександрМ35</v>
      </c>
      <c r="B441" s="3">
        <v>11</v>
      </c>
      <c r="C441" t="s">
        <v>333</v>
      </c>
      <c r="D441" t="s">
        <v>12</v>
      </c>
      <c r="E441">
        <v>18</v>
      </c>
      <c r="F441" t="s">
        <v>53</v>
      </c>
      <c r="G441" s="4">
        <v>1.8564814814814815E-2</v>
      </c>
      <c r="H441">
        <v>11</v>
      </c>
      <c r="I441">
        <v>160.80000000000001</v>
      </c>
      <c r="J441" t="s">
        <v>896</v>
      </c>
    </row>
    <row r="442" spans="1:10" x14ac:dyDescent="0.35">
      <c r="A442" t="str">
        <f t="shared" si="6"/>
        <v>Бунегин ОлегМ35</v>
      </c>
      <c r="B442" s="3">
        <v>12</v>
      </c>
      <c r="C442" t="s">
        <v>793</v>
      </c>
      <c r="D442" t="s">
        <v>12</v>
      </c>
      <c r="E442">
        <v>18</v>
      </c>
      <c r="F442" t="s">
        <v>53</v>
      </c>
      <c r="G442" s="4">
        <v>1.8726851851851852E-2</v>
      </c>
      <c r="H442">
        <v>12</v>
      </c>
      <c r="I442">
        <v>159.6</v>
      </c>
      <c r="J442" t="s">
        <v>896</v>
      </c>
    </row>
    <row r="443" spans="1:10" x14ac:dyDescent="0.35">
      <c r="A443" t="str">
        <f t="shared" si="6"/>
        <v>Минин ЭдуардМ35</v>
      </c>
      <c r="B443" s="3">
        <v>13</v>
      </c>
      <c r="C443" t="s">
        <v>794</v>
      </c>
      <c r="D443" t="s">
        <v>12</v>
      </c>
      <c r="E443">
        <v>18</v>
      </c>
      <c r="F443" t="s">
        <v>85</v>
      </c>
      <c r="G443" s="4">
        <v>1.9456018518518518E-2</v>
      </c>
      <c r="H443">
        <v>13</v>
      </c>
      <c r="I443">
        <v>154.1</v>
      </c>
      <c r="J443" t="s">
        <v>896</v>
      </c>
    </row>
    <row r="444" spans="1:10" x14ac:dyDescent="0.35">
      <c r="A444" t="str">
        <f t="shared" si="6"/>
        <v>Селиванов СергейМ35</v>
      </c>
      <c r="B444" s="3">
        <v>14</v>
      </c>
      <c r="C444" t="s">
        <v>451</v>
      </c>
      <c r="D444" t="s">
        <v>375</v>
      </c>
      <c r="E444" t="s">
        <v>376</v>
      </c>
      <c r="F444" t="s">
        <v>703</v>
      </c>
      <c r="G444" s="4">
        <v>2.0324074074074074E-2</v>
      </c>
      <c r="H444">
        <v>14</v>
      </c>
      <c r="I444">
        <v>147.6</v>
      </c>
      <c r="J444" t="s">
        <v>896</v>
      </c>
    </row>
    <row r="445" spans="1:10" x14ac:dyDescent="0.35">
      <c r="A445" t="str">
        <f t="shared" si="6"/>
        <v>Хованский НикитаМ35</v>
      </c>
      <c r="B445" s="3">
        <v>15</v>
      </c>
      <c r="C445" t="s">
        <v>795</v>
      </c>
      <c r="D445" t="s">
        <v>12</v>
      </c>
      <c r="E445">
        <v>18</v>
      </c>
      <c r="F445" t="s">
        <v>34</v>
      </c>
      <c r="G445" s="4">
        <v>2.0902777777777781E-2</v>
      </c>
      <c r="H445">
        <v>15</v>
      </c>
      <c r="I445">
        <v>143.30000000000001</v>
      </c>
      <c r="J445" t="s">
        <v>896</v>
      </c>
    </row>
    <row r="446" spans="1:10" x14ac:dyDescent="0.35">
      <c r="A446" t="str">
        <f t="shared" si="6"/>
        <v>Шишкин ЕвгенийМ35</v>
      </c>
      <c r="B446" s="3">
        <v>16</v>
      </c>
      <c r="C446" t="s">
        <v>796</v>
      </c>
      <c r="D446" t="s">
        <v>12</v>
      </c>
      <c r="E446">
        <v>18</v>
      </c>
      <c r="F446" t="s">
        <v>53</v>
      </c>
      <c r="G446" s="4">
        <v>2.4918981481481483E-2</v>
      </c>
      <c r="H446">
        <v>16</v>
      </c>
      <c r="I446">
        <v>113.2</v>
      </c>
      <c r="J446" t="s">
        <v>896</v>
      </c>
    </row>
    <row r="447" spans="1:10" x14ac:dyDescent="0.35">
      <c r="A447" t="str">
        <f t="shared" si="6"/>
        <v>Собинин АлексейМ35</v>
      </c>
      <c r="B447" s="3">
        <v>17</v>
      </c>
      <c r="C447" t="s">
        <v>797</v>
      </c>
      <c r="D447" t="s">
        <v>12</v>
      </c>
      <c r="E447">
        <v>18</v>
      </c>
      <c r="F447" t="s">
        <v>34</v>
      </c>
      <c r="G447" s="4">
        <v>2.5925925925925925E-2</v>
      </c>
      <c r="H447">
        <v>17</v>
      </c>
      <c r="I447">
        <v>105.6</v>
      </c>
      <c r="J447" t="s">
        <v>896</v>
      </c>
    </row>
    <row r="448" spans="1:10" x14ac:dyDescent="0.35">
      <c r="A448" t="str">
        <f t="shared" si="6"/>
        <v>Уразов АлексейМ35</v>
      </c>
      <c r="B448" s="3">
        <v>18</v>
      </c>
      <c r="C448" t="s">
        <v>798</v>
      </c>
      <c r="D448" t="s">
        <v>12</v>
      </c>
      <c r="E448">
        <v>18</v>
      </c>
      <c r="F448" t="s">
        <v>85</v>
      </c>
      <c r="G448" s="4">
        <v>2.946759259259259E-2</v>
      </c>
      <c r="H448">
        <v>18</v>
      </c>
      <c r="I448">
        <v>79</v>
      </c>
      <c r="J448" t="s">
        <v>896</v>
      </c>
    </row>
    <row r="449" spans="1:10" x14ac:dyDescent="0.35">
      <c r="A449" t="str">
        <f t="shared" si="6"/>
        <v/>
      </c>
    </row>
    <row r="450" spans="1:10" ht="15.5" x14ac:dyDescent="0.35">
      <c r="A450" t="str">
        <f t="shared" si="6"/>
        <v>15 КП, 2,6 км</v>
      </c>
      <c r="B450" s="1" t="s">
        <v>453</v>
      </c>
      <c r="C450" t="s">
        <v>770</v>
      </c>
    </row>
    <row r="451" spans="1:10" x14ac:dyDescent="0.35">
      <c r="A451" t="str">
        <f t="shared" si="6"/>
        <v/>
      </c>
    </row>
    <row r="452" spans="1:10" x14ac:dyDescent="0.35">
      <c r="A452" t="str">
        <f t="shared" si="6"/>
        <v>Фамилия, имя</v>
      </c>
      <c r="B452" s="2" t="s">
        <v>2</v>
      </c>
      <c r="C452" t="s">
        <v>3</v>
      </c>
      <c r="D452" t="s">
        <v>4</v>
      </c>
      <c r="E452" t="s">
        <v>5</v>
      </c>
      <c r="F452" t="s">
        <v>6</v>
      </c>
      <c r="G452" t="s">
        <v>676</v>
      </c>
      <c r="H452" t="s">
        <v>677</v>
      </c>
      <c r="I452" t="s">
        <v>10</v>
      </c>
    </row>
    <row r="453" spans="1:10" x14ac:dyDescent="0.35">
      <c r="A453" t="str">
        <f t="shared" ref="A453:A495" si="7">C453&amp;J453</f>
        <v>Вирютин ОлегМ55</v>
      </c>
      <c r="B453" s="3">
        <v>1</v>
      </c>
      <c r="C453" t="s">
        <v>455</v>
      </c>
      <c r="D453" t="s">
        <v>456</v>
      </c>
      <c r="E453" t="s">
        <v>457</v>
      </c>
      <c r="F453" t="s">
        <v>191</v>
      </c>
      <c r="G453" s="4">
        <v>9.5601851851851855E-3</v>
      </c>
      <c r="H453">
        <v>1</v>
      </c>
      <c r="I453">
        <v>200</v>
      </c>
      <c r="J453" t="s">
        <v>897</v>
      </c>
    </row>
    <row r="454" spans="1:10" x14ac:dyDescent="0.35">
      <c r="A454" t="str">
        <f t="shared" si="7"/>
        <v>Макейчик СергейМ55</v>
      </c>
      <c r="B454" s="3">
        <v>2</v>
      </c>
      <c r="C454" t="s">
        <v>454</v>
      </c>
      <c r="D454" t="s">
        <v>12</v>
      </c>
      <c r="E454">
        <v>18</v>
      </c>
      <c r="F454" t="s">
        <v>40</v>
      </c>
      <c r="G454" s="4">
        <v>1.0960648148148148E-2</v>
      </c>
      <c r="H454">
        <v>2</v>
      </c>
      <c r="I454">
        <v>185.4</v>
      </c>
      <c r="J454" t="s">
        <v>897</v>
      </c>
    </row>
    <row r="455" spans="1:10" x14ac:dyDescent="0.35">
      <c r="A455" t="str">
        <f t="shared" si="7"/>
        <v>Лаврентьев НиколайМ55</v>
      </c>
      <c r="B455" s="3">
        <v>3</v>
      </c>
      <c r="C455" t="s">
        <v>799</v>
      </c>
      <c r="D455" t="s">
        <v>687</v>
      </c>
      <c r="E455" t="s">
        <v>688</v>
      </c>
      <c r="F455" t="e">
        <f>-РФ</f>
        <v>#NAME?</v>
      </c>
      <c r="G455" s="4">
        <v>1.1655092592592594E-2</v>
      </c>
      <c r="H455">
        <v>3</v>
      </c>
      <c r="I455">
        <v>178.1</v>
      </c>
      <c r="J455" t="s">
        <v>897</v>
      </c>
    </row>
    <row r="456" spans="1:10" x14ac:dyDescent="0.35">
      <c r="A456" t="str">
        <f t="shared" si="7"/>
        <v>Грибанов АлександрМ55</v>
      </c>
      <c r="B456" s="3">
        <v>4</v>
      </c>
      <c r="C456" t="s">
        <v>800</v>
      </c>
      <c r="D456" t="s">
        <v>720</v>
      </c>
      <c r="E456" t="s">
        <v>721</v>
      </c>
      <c r="G456" s="4">
        <v>1.3541666666666667E-2</v>
      </c>
      <c r="H456">
        <v>4</v>
      </c>
      <c r="I456">
        <v>158.4</v>
      </c>
      <c r="J456" t="s">
        <v>897</v>
      </c>
    </row>
    <row r="457" spans="1:10" x14ac:dyDescent="0.35">
      <c r="A457" t="str">
        <f t="shared" si="7"/>
        <v>Таратута БорисМ55</v>
      </c>
      <c r="B457" s="3">
        <v>5</v>
      </c>
      <c r="C457" t="s">
        <v>637</v>
      </c>
      <c r="D457" t="s">
        <v>801</v>
      </c>
      <c r="E457" t="s">
        <v>176</v>
      </c>
      <c r="G457" s="4">
        <v>1.4444444444444446E-2</v>
      </c>
      <c r="H457">
        <v>5</v>
      </c>
      <c r="I457">
        <v>149</v>
      </c>
      <c r="J457" t="s">
        <v>897</v>
      </c>
    </row>
    <row r="458" spans="1:10" x14ac:dyDescent="0.35">
      <c r="A458" t="str">
        <f t="shared" si="7"/>
        <v>Рудницких ВикторМ55</v>
      </c>
      <c r="B458" s="3">
        <v>6</v>
      </c>
      <c r="C458" t="s">
        <v>802</v>
      </c>
      <c r="D458" t="s">
        <v>175</v>
      </c>
      <c r="E458" t="s">
        <v>176</v>
      </c>
      <c r="G458" s="4">
        <v>1.5208333333333332E-2</v>
      </c>
      <c r="H458">
        <v>6</v>
      </c>
      <c r="I458">
        <v>141</v>
      </c>
      <c r="J458" t="s">
        <v>897</v>
      </c>
    </row>
    <row r="459" spans="1:10" x14ac:dyDescent="0.35">
      <c r="A459" t="str">
        <f t="shared" si="7"/>
        <v>Аминев ФагимМ55</v>
      </c>
      <c r="B459" s="3">
        <v>7</v>
      </c>
      <c r="C459" t="s">
        <v>463</v>
      </c>
      <c r="D459" t="s">
        <v>175</v>
      </c>
      <c r="E459" t="s">
        <v>176</v>
      </c>
      <c r="G459" s="4">
        <v>2.5891203703703704E-2</v>
      </c>
      <c r="H459">
        <v>7</v>
      </c>
      <c r="I459">
        <v>29.2</v>
      </c>
      <c r="J459" t="s">
        <v>897</v>
      </c>
    </row>
    <row r="460" spans="1:10" x14ac:dyDescent="0.35">
      <c r="A460" t="str">
        <f t="shared" si="7"/>
        <v/>
      </c>
    </row>
    <row r="461" spans="1:10" ht="15.5" x14ac:dyDescent="0.35">
      <c r="A461" t="str">
        <f t="shared" si="7"/>
        <v>19 КП, 3,8 км</v>
      </c>
      <c r="B461" s="1" t="s">
        <v>464</v>
      </c>
      <c r="C461" t="s">
        <v>803</v>
      </c>
    </row>
    <row r="462" spans="1:10" x14ac:dyDescent="0.35">
      <c r="A462" t="str">
        <f t="shared" si="7"/>
        <v/>
      </c>
    </row>
    <row r="463" spans="1:10" x14ac:dyDescent="0.35">
      <c r="A463" t="str">
        <f t="shared" si="7"/>
        <v>Фамилия, имя</v>
      </c>
      <c r="B463" s="2" t="s">
        <v>2</v>
      </c>
      <c r="C463" t="s">
        <v>3</v>
      </c>
      <c r="D463" t="s">
        <v>4</v>
      </c>
      <c r="E463" t="s">
        <v>5</v>
      </c>
      <c r="F463" t="s">
        <v>6</v>
      </c>
      <c r="G463" t="s">
        <v>676</v>
      </c>
      <c r="H463" t="s">
        <v>677</v>
      </c>
      <c r="I463" t="s">
        <v>10</v>
      </c>
    </row>
    <row r="464" spans="1:10" x14ac:dyDescent="0.35">
      <c r="A464" t="str">
        <f t="shared" si="7"/>
        <v>Ремезов ДенисМЭ</v>
      </c>
      <c r="B464" s="3">
        <v>1</v>
      </c>
      <c r="C464" t="s">
        <v>804</v>
      </c>
      <c r="D464" t="s">
        <v>12</v>
      </c>
      <c r="E464">
        <v>18</v>
      </c>
      <c r="F464" t="s">
        <v>20</v>
      </c>
      <c r="G464" s="4">
        <v>1.2604166666666666E-2</v>
      </c>
      <c r="H464">
        <v>1</v>
      </c>
      <c r="I464">
        <v>200</v>
      </c>
      <c r="J464" t="s">
        <v>898</v>
      </c>
    </row>
    <row r="465" spans="1:10" x14ac:dyDescent="0.35">
      <c r="A465" t="str">
        <f t="shared" si="7"/>
        <v>Своеволин АлександрМЭ</v>
      </c>
      <c r="B465" s="3">
        <v>2</v>
      </c>
      <c r="C465" t="s">
        <v>482</v>
      </c>
      <c r="D465" t="s">
        <v>12</v>
      </c>
      <c r="E465">
        <v>18</v>
      </c>
      <c r="F465" t="s">
        <v>22</v>
      </c>
      <c r="G465" s="4">
        <v>1.2858796296296297E-2</v>
      </c>
      <c r="H465">
        <v>2</v>
      </c>
      <c r="I465">
        <v>198</v>
      </c>
      <c r="J465" t="s">
        <v>898</v>
      </c>
    </row>
    <row r="466" spans="1:10" x14ac:dyDescent="0.35">
      <c r="A466" t="str">
        <f t="shared" si="7"/>
        <v>Грибков НикитаМЭ</v>
      </c>
      <c r="B466" s="3">
        <v>3</v>
      </c>
      <c r="C466" t="s">
        <v>483</v>
      </c>
      <c r="D466" t="s">
        <v>12</v>
      </c>
      <c r="E466">
        <v>18</v>
      </c>
      <c r="F466" t="s">
        <v>53</v>
      </c>
      <c r="G466" s="4">
        <v>1.2893518518518519E-2</v>
      </c>
      <c r="H466">
        <v>3</v>
      </c>
      <c r="I466">
        <v>197.8</v>
      </c>
      <c r="J466" t="s">
        <v>898</v>
      </c>
    </row>
    <row r="467" spans="1:10" x14ac:dyDescent="0.35">
      <c r="A467" t="str">
        <f t="shared" si="7"/>
        <v>Попов СергейМЭ</v>
      </c>
      <c r="B467" s="3">
        <v>4</v>
      </c>
      <c r="C467" t="s">
        <v>474</v>
      </c>
      <c r="D467" t="s">
        <v>12</v>
      </c>
      <c r="E467">
        <v>18</v>
      </c>
      <c r="F467" t="s">
        <v>529</v>
      </c>
      <c r="G467" s="4">
        <v>1.3692129629629629E-2</v>
      </c>
      <c r="H467">
        <v>4</v>
      </c>
      <c r="I467">
        <v>191.4</v>
      </c>
      <c r="J467" t="s">
        <v>898</v>
      </c>
    </row>
    <row r="468" spans="1:10" x14ac:dyDescent="0.35">
      <c r="A468" t="str">
        <f t="shared" si="7"/>
        <v>Бунегин КириллМЭ</v>
      </c>
      <c r="B468" s="3">
        <v>5</v>
      </c>
      <c r="C468" t="s">
        <v>475</v>
      </c>
      <c r="D468" t="s">
        <v>12</v>
      </c>
      <c r="E468">
        <v>18</v>
      </c>
      <c r="F468" t="s">
        <v>53</v>
      </c>
      <c r="G468" s="4">
        <v>1.3773148148148147E-2</v>
      </c>
      <c r="H468">
        <v>5</v>
      </c>
      <c r="I468">
        <v>190.8</v>
      </c>
      <c r="J468" t="s">
        <v>898</v>
      </c>
    </row>
    <row r="469" spans="1:10" x14ac:dyDescent="0.35">
      <c r="A469" t="str">
        <f t="shared" si="7"/>
        <v>Безводинских ЗахарМЭ</v>
      </c>
      <c r="B469" s="3">
        <v>6</v>
      </c>
      <c r="C469" t="s">
        <v>467</v>
      </c>
      <c r="D469" t="s">
        <v>442</v>
      </c>
      <c r="E469" t="s">
        <v>443</v>
      </c>
      <c r="F469" t="s">
        <v>444</v>
      </c>
      <c r="G469" s="4">
        <v>1.3807870370370371E-2</v>
      </c>
      <c r="H469">
        <v>6</v>
      </c>
      <c r="I469">
        <v>190.5</v>
      </c>
      <c r="J469" t="s">
        <v>898</v>
      </c>
    </row>
    <row r="470" spans="1:10" x14ac:dyDescent="0.35">
      <c r="A470" t="str">
        <f t="shared" si="7"/>
        <v>Яншин АлексейМЭ</v>
      </c>
      <c r="B470" s="3">
        <v>7</v>
      </c>
      <c r="C470" t="s">
        <v>805</v>
      </c>
      <c r="D470" t="s">
        <v>12</v>
      </c>
      <c r="E470">
        <v>18</v>
      </c>
      <c r="F470" t="s">
        <v>20</v>
      </c>
      <c r="G470" s="4">
        <v>1.383101851851852E-2</v>
      </c>
      <c r="H470">
        <v>7</v>
      </c>
      <c r="I470">
        <v>190.3</v>
      </c>
      <c r="J470" t="s">
        <v>898</v>
      </c>
    </row>
    <row r="471" spans="1:10" x14ac:dyDescent="0.35">
      <c r="A471" t="str">
        <f t="shared" si="7"/>
        <v>Яньшин ВладиславМЭ</v>
      </c>
      <c r="B471" s="3">
        <v>8</v>
      </c>
      <c r="C471" t="s">
        <v>488</v>
      </c>
      <c r="D471" t="s">
        <v>442</v>
      </c>
      <c r="E471" t="s">
        <v>443</v>
      </c>
      <c r="F471" t="s">
        <v>444</v>
      </c>
      <c r="G471" s="4">
        <v>1.4097222222222221E-2</v>
      </c>
      <c r="H471">
        <v>8</v>
      </c>
      <c r="I471">
        <v>188.2</v>
      </c>
      <c r="J471" t="s">
        <v>898</v>
      </c>
    </row>
    <row r="472" spans="1:10" x14ac:dyDescent="0.35">
      <c r="A472" t="str">
        <f t="shared" si="7"/>
        <v>Кралинов КонстантинМЭ</v>
      </c>
      <c r="B472" s="3">
        <v>9</v>
      </c>
      <c r="C472" t="s">
        <v>468</v>
      </c>
      <c r="D472" t="s">
        <v>12</v>
      </c>
      <c r="E472">
        <v>18</v>
      </c>
      <c r="F472" t="s">
        <v>34</v>
      </c>
      <c r="G472" s="4">
        <v>1.4444444444444446E-2</v>
      </c>
      <c r="H472">
        <v>9</v>
      </c>
      <c r="I472">
        <v>185.4</v>
      </c>
      <c r="J472" t="s">
        <v>898</v>
      </c>
    </row>
    <row r="473" spans="1:10" x14ac:dyDescent="0.35">
      <c r="A473" t="str">
        <f t="shared" si="7"/>
        <v>Винокуров СтаниславМЭ</v>
      </c>
      <c r="B473" s="3">
        <v>10</v>
      </c>
      <c r="C473" t="s">
        <v>485</v>
      </c>
      <c r="D473" t="s">
        <v>12</v>
      </c>
      <c r="E473">
        <v>18</v>
      </c>
      <c r="F473" t="s">
        <v>27</v>
      </c>
      <c r="G473" s="4">
        <v>1.4456018518518519E-2</v>
      </c>
      <c r="H473">
        <v>10</v>
      </c>
      <c r="I473">
        <v>185.4</v>
      </c>
      <c r="J473" t="s">
        <v>898</v>
      </c>
    </row>
    <row r="474" spans="1:10" x14ac:dyDescent="0.35">
      <c r="A474" t="str">
        <f t="shared" si="7"/>
        <v>Дегтярёв ДмитрийМЭ</v>
      </c>
      <c r="B474" s="3">
        <v>11</v>
      </c>
      <c r="C474" t="s">
        <v>476</v>
      </c>
      <c r="D474" t="s">
        <v>12</v>
      </c>
      <c r="E474">
        <v>18</v>
      </c>
      <c r="F474" t="s">
        <v>25</v>
      </c>
      <c r="G474" s="4">
        <v>1.4756944444444446E-2</v>
      </c>
      <c r="H474">
        <v>11</v>
      </c>
      <c r="I474">
        <v>183</v>
      </c>
      <c r="J474" t="s">
        <v>898</v>
      </c>
    </row>
    <row r="475" spans="1:10" x14ac:dyDescent="0.35">
      <c r="A475" t="str">
        <f t="shared" si="7"/>
        <v>Журавлёв ЗахарМЭ</v>
      </c>
      <c r="B475" s="3">
        <v>12</v>
      </c>
      <c r="C475" t="s">
        <v>478</v>
      </c>
      <c r="D475" t="s">
        <v>442</v>
      </c>
      <c r="E475" t="s">
        <v>443</v>
      </c>
      <c r="F475" t="s">
        <v>444</v>
      </c>
      <c r="G475" s="4">
        <v>1.4768518518518519E-2</v>
      </c>
      <c r="H475">
        <v>12</v>
      </c>
      <c r="I475">
        <v>182.9</v>
      </c>
      <c r="J475" t="s">
        <v>898</v>
      </c>
    </row>
    <row r="476" spans="1:10" x14ac:dyDescent="0.35">
      <c r="A476" t="str">
        <f t="shared" si="7"/>
        <v>Тузиков ИванМЭ</v>
      </c>
      <c r="B476" s="3">
        <v>13</v>
      </c>
      <c r="C476" t="s">
        <v>647</v>
      </c>
      <c r="D476" t="s">
        <v>12</v>
      </c>
      <c r="E476">
        <v>18</v>
      </c>
      <c r="F476" t="s">
        <v>528</v>
      </c>
      <c r="G476" s="4">
        <v>1.4791666666666668E-2</v>
      </c>
      <c r="H476">
        <v>13</v>
      </c>
      <c r="I476">
        <v>182.7</v>
      </c>
      <c r="J476" t="s">
        <v>898</v>
      </c>
    </row>
    <row r="477" spans="1:10" x14ac:dyDescent="0.35">
      <c r="A477" t="str">
        <f t="shared" si="7"/>
        <v>Лихачёв МихаилМЭ</v>
      </c>
      <c r="B477" s="3">
        <v>14</v>
      </c>
      <c r="C477" t="s">
        <v>806</v>
      </c>
      <c r="D477" t="s">
        <v>12</v>
      </c>
      <c r="E477">
        <v>18</v>
      </c>
      <c r="F477" t="s">
        <v>529</v>
      </c>
      <c r="G477" s="4">
        <v>1.5833333333333335E-2</v>
      </c>
      <c r="H477">
        <v>14</v>
      </c>
      <c r="I477">
        <v>174.4</v>
      </c>
      <c r="J477" t="s">
        <v>898</v>
      </c>
    </row>
    <row r="478" spans="1:10" x14ac:dyDescent="0.35">
      <c r="A478" t="str">
        <f t="shared" si="7"/>
        <v>Бунегин ИльяМЭ</v>
      </c>
      <c r="B478" s="3">
        <v>15</v>
      </c>
      <c r="C478" t="s">
        <v>479</v>
      </c>
      <c r="D478" t="s">
        <v>12</v>
      </c>
      <c r="E478">
        <v>18</v>
      </c>
      <c r="F478" t="s">
        <v>53</v>
      </c>
      <c r="G478" s="4">
        <v>1.6145833333333335E-2</v>
      </c>
      <c r="H478">
        <v>15</v>
      </c>
      <c r="I478">
        <v>172</v>
      </c>
      <c r="J478" t="s">
        <v>898</v>
      </c>
    </row>
    <row r="479" spans="1:10" x14ac:dyDescent="0.35">
      <c r="A479" t="str">
        <f t="shared" si="7"/>
        <v>Зыгало СлаваМЭ</v>
      </c>
      <c r="B479" s="3">
        <v>16</v>
      </c>
      <c r="C479" t="s">
        <v>492</v>
      </c>
      <c r="D479" t="s">
        <v>493</v>
      </c>
      <c r="E479" t="s">
        <v>494</v>
      </c>
      <c r="F479" t="s">
        <v>495</v>
      </c>
      <c r="G479" s="4">
        <v>1.6180555555555556E-2</v>
      </c>
      <c r="H479">
        <v>16</v>
      </c>
      <c r="I479">
        <v>171.7</v>
      </c>
      <c r="J479" t="s">
        <v>898</v>
      </c>
    </row>
    <row r="480" spans="1:10" x14ac:dyDescent="0.35">
      <c r="A480" t="str">
        <f t="shared" si="7"/>
        <v>Василенко ВладимирМЭ</v>
      </c>
      <c r="B480" s="3">
        <v>17</v>
      </c>
      <c r="C480" t="s">
        <v>807</v>
      </c>
      <c r="D480" t="s">
        <v>12</v>
      </c>
      <c r="E480">
        <v>18</v>
      </c>
      <c r="F480" t="s">
        <v>22</v>
      </c>
      <c r="G480" s="4">
        <v>1.6458333333333332E-2</v>
      </c>
      <c r="H480">
        <v>17</v>
      </c>
      <c r="I480">
        <v>169.5</v>
      </c>
      <c r="J480" t="s">
        <v>898</v>
      </c>
    </row>
    <row r="481" spans="1:10" x14ac:dyDescent="0.35">
      <c r="A481" t="str">
        <f t="shared" si="7"/>
        <v>Фролов РоманМЭ</v>
      </c>
      <c r="B481" s="3">
        <v>18</v>
      </c>
      <c r="C481" t="s">
        <v>808</v>
      </c>
      <c r="D481" t="s">
        <v>12</v>
      </c>
      <c r="E481">
        <v>18</v>
      </c>
      <c r="F481" t="s">
        <v>51</v>
      </c>
      <c r="G481" s="4">
        <v>1.6620370370370372E-2</v>
      </c>
      <c r="H481">
        <v>18</v>
      </c>
      <c r="I481">
        <v>168.2</v>
      </c>
      <c r="J481" t="s">
        <v>898</v>
      </c>
    </row>
    <row r="482" spans="1:10" x14ac:dyDescent="0.35">
      <c r="A482" t="str">
        <f t="shared" si="7"/>
        <v>Ушаков АртёмМЭ</v>
      </c>
      <c r="B482" s="3">
        <v>19</v>
      </c>
      <c r="C482" t="s">
        <v>809</v>
      </c>
      <c r="D482" t="s">
        <v>810</v>
      </c>
      <c r="E482" t="s">
        <v>811</v>
      </c>
      <c r="G482" s="4">
        <v>1.6666666666666666E-2</v>
      </c>
      <c r="H482">
        <v>19</v>
      </c>
      <c r="I482">
        <v>167.8</v>
      </c>
      <c r="J482" t="s">
        <v>898</v>
      </c>
    </row>
    <row r="483" spans="1:10" x14ac:dyDescent="0.35">
      <c r="A483" t="str">
        <f t="shared" si="7"/>
        <v>Пасморнов МаксимМЭ</v>
      </c>
      <c r="B483" s="3">
        <v>20</v>
      </c>
      <c r="C483" t="s">
        <v>657</v>
      </c>
      <c r="D483" t="s">
        <v>12</v>
      </c>
      <c r="E483">
        <v>18</v>
      </c>
      <c r="F483" t="s">
        <v>529</v>
      </c>
      <c r="G483" s="4">
        <v>1.695601851851852E-2</v>
      </c>
      <c r="H483">
        <v>20</v>
      </c>
      <c r="I483">
        <v>165.5</v>
      </c>
      <c r="J483" t="s">
        <v>898</v>
      </c>
    </row>
    <row r="484" spans="1:10" x14ac:dyDescent="0.35">
      <c r="A484" t="str">
        <f t="shared" si="7"/>
        <v>Чужиков ЕвгенийМЭ</v>
      </c>
      <c r="B484" s="3">
        <v>21</v>
      </c>
      <c r="C484" t="s">
        <v>654</v>
      </c>
      <c r="D484" t="s">
        <v>12</v>
      </c>
      <c r="E484">
        <v>18</v>
      </c>
      <c r="F484" t="s">
        <v>51</v>
      </c>
      <c r="G484" s="4">
        <v>1.7071759259259259E-2</v>
      </c>
      <c r="H484">
        <v>21</v>
      </c>
      <c r="I484">
        <v>164.6</v>
      </c>
      <c r="J484" t="s">
        <v>898</v>
      </c>
    </row>
    <row r="485" spans="1:10" x14ac:dyDescent="0.35">
      <c r="A485" t="str">
        <f t="shared" si="7"/>
        <v>Шаров АртёмМЭ</v>
      </c>
      <c r="B485" s="3">
        <v>22</v>
      </c>
      <c r="C485" t="s">
        <v>503</v>
      </c>
      <c r="D485" t="s">
        <v>12</v>
      </c>
      <c r="E485">
        <v>18</v>
      </c>
      <c r="F485" t="s">
        <v>22</v>
      </c>
      <c r="G485" s="4">
        <v>1.8032407407407407E-2</v>
      </c>
      <c r="H485">
        <v>22</v>
      </c>
      <c r="I485">
        <v>157</v>
      </c>
      <c r="J485" t="s">
        <v>898</v>
      </c>
    </row>
    <row r="486" spans="1:10" x14ac:dyDescent="0.35">
      <c r="A486" t="str">
        <f t="shared" si="7"/>
        <v>Атерлей СергейМЭ</v>
      </c>
      <c r="B486" s="3">
        <v>23</v>
      </c>
      <c r="C486" t="s">
        <v>812</v>
      </c>
      <c r="D486" t="s">
        <v>12</v>
      </c>
      <c r="E486">
        <v>18</v>
      </c>
      <c r="F486" t="s">
        <v>51</v>
      </c>
      <c r="G486" s="4">
        <v>1.8252314814814815E-2</v>
      </c>
      <c r="H486">
        <v>23</v>
      </c>
      <c r="I486">
        <v>155.19999999999999</v>
      </c>
      <c r="J486" t="s">
        <v>898</v>
      </c>
    </row>
    <row r="487" spans="1:10" x14ac:dyDescent="0.35">
      <c r="A487" t="str">
        <f t="shared" si="7"/>
        <v>Младенцев ДмитрийМЭ</v>
      </c>
      <c r="B487" s="3">
        <v>24</v>
      </c>
      <c r="C487" t="s">
        <v>813</v>
      </c>
      <c r="D487" t="s">
        <v>12</v>
      </c>
      <c r="E487">
        <v>18</v>
      </c>
      <c r="F487" t="s">
        <v>27</v>
      </c>
      <c r="G487" s="4">
        <v>1.8587962962962962E-2</v>
      </c>
      <c r="H487">
        <v>24</v>
      </c>
      <c r="I487">
        <v>152.6</v>
      </c>
      <c r="J487" t="s">
        <v>898</v>
      </c>
    </row>
    <row r="488" spans="1:10" x14ac:dyDescent="0.35">
      <c r="A488" t="str">
        <f t="shared" si="7"/>
        <v>Ярошенко ДмитрийМЭ</v>
      </c>
      <c r="B488" s="3">
        <v>25</v>
      </c>
      <c r="C488" t="s">
        <v>491</v>
      </c>
      <c r="D488" t="s">
        <v>12</v>
      </c>
      <c r="E488">
        <v>18</v>
      </c>
      <c r="F488" t="s">
        <v>17</v>
      </c>
      <c r="G488" s="4">
        <v>1.8749999999999999E-2</v>
      </c>
      <c r="H488">
        <v>25</v>
      </c>
      <c r="I488">
        <v>151.30000000000001</v>
      </c>
      <c r="J488" t="s">
        <v>898</v>
      </c>
    </row>
    <row r="489" spans="1:10" x14ac:dyDescent="0.35">
      <c r="A489" t="str">
        <f t="shared" si="7"/>
        <v>Спажакин МихаилМЭ</v>
      </c>
      <c r="B489" s="3">
        <v>26</v>
      </c>
      <c r="C489" t="s">
        <v>655</v>
      </c>
      <c r="D489" t="s">
        <v>12</v>
      </c>
      <c r="E489">
        <v>18</v>
      </c>
      <c r="F489" t="s">
        <v>51</v>
      </c>
      <c r="G489" s="4">
        <v>1.951388888888889E-2</v>
      </c>
      <c r="H489">
        <v>26</v>
      </c>
      <c r="I489">
        <v>145.19999999999999</v>
      </c>
      <c r="J489" t="s">
        <v>898</v>
      </c>
    </row>
    <row r="490" spans="1:10" x14ac:dyDescent="0.35">
      <c r="A490" t="str">
        <f t="shared" si="7"/>
        <v>Гарбузов АндрейМЭ</v>
      </c>
      <c r="B490" s="3">
        <v>27</v>
      </c>
      <c r="C490" t="s">
        <v>814</v>
      </c>
      <c r="D490" t="s">
        <v>810</v>
      </c>
      <c r="E490" t="s">
        <v>811</v>
      </c>
      <c r="G490" s="4">
        <v>2.2094907407407407E-2</v>
      </c>
      <c r="H490">
        <v>27</v>
      </c>
      <c r="I490">
        <v>124.8</v>
      </c>
      <c r="J490" t="s">
        <v>898</v>
      </c>
    </row>
    <row r="491" spans="1:10" x14ac:dyDescent="0.35">
      <c r="A491" t="str">
        <f t="shared" si="7"/>
        <v>Головков ДанилМЭ</v>
      </c>
      <c r="B491" s="3">
        <v>28</v>
      </c>
      <c r="C491" t="s">
        <v>815</v>
      </c>
      <c r="D491" t="s">
        <v>810</v>
      </c>
      <c r="E491" t="s">
        <v>811</v>
      </c>
      <c r="G491" s="4">
        <v>2.3564814814814813E-2</v>
      </c>
      <c r="H491">
        <v>28</v>
      </c>
      <c r="I491">
        <v>113.1</v>
      </c>
      <c r="J491" t="s">
        <v>898</v>
      </c>
    </row>
    <row r="492" spans="1:10" x14ac:dyDescent="0.35">
      <c r="A492" t="str">
        <f t="shared" si="7"/>
        <v>Илюшин АнтонМЭ</v>
      </c>
      <c r="B492" s="3">
        <v>29</v>
      </c>
      <c r="C492" t="s">
        <v>816</v>
      </c>
      <c r="D492" t="s">
        <v>810</v>
      </c>
      <c r="E492" t="s">
        <v>811</v>
      </c>
      <c r="G492" s="4">
        <v>3.1226851851851853E-2</v>
      </c>
      <c r="H492">
        <v>29</v>
      </c>
      <c r="I492">
        <v>52.3</v>
      </c>
      <c r="J492" t="s">
        <v>898</v>
      </c>
    </row>
    <row r="493" spans="1:10" x14ac:dyDescent="0.35">
      <c r="A493" t="str">
        <f t="shared" si="7"/>
        <v>Коваль СергейМЭ</v>
      </c>
      <c r="B493" s="3">
        <v>30</v>
      </c>
      <c r="C493" t="s">
        <v>817</v>
      </c>
      <c r="D493" t="s">
        <v>810</v>
      </c>
      <c r="E493" t="s">
        <v>811</v>
      </c>
      <c r="G493" t="s">
        <v>684</v>
      </c>
      <c r="I493">
        <v>0</v>
      </c>
      <c r="J493" t="s">
        <v>898</v>
      </c>
    </row>
    <row r="494" spans="1:10" x14ac:dyDescent="0.35">
      <c r="A494" t="str">
        <f t="shared" si="7"/>
        <v>Захаров СергейМЭ</v>
      </c>
      <c r="B494" s="3">
        <v>31</v>
      </c>
      <c r="C494" t="s">
        <v>660</v>
      </c>
      <c r="D494" t="s">
        <v>497</v>
      </c>
      <c r="E494" t="s">
        <v>498</v>
      </c>
      <c r="F494" t="s">
        <v>499</v>
      </c>
      <c r="G494" t="s">
        <v>684</v>
      </c>
      <c r="I494">
        <v>0</v>
      </c>
      <c r="J494" t="s">
        <v>898</v>
      </c>
    </row>
    <row r="495" spans="1:10" x14ac:dyDescent="0.35">
      <c r="A495" t="str">
        <f t="shared" si="7"/>
        <v>Фурсов АлексейМЭ</v>
      </c>
      <c r="B495" s="3">
        <v>32</v>
      </c>
      <c r="C495" t="s">
        <v>818</v>
      </c>
      <c r="D495" t="s">
        <v>810</v>
      </c>
      <c r="E495" t="s">
        <v>811</v>
      </c>
      <c r="G495" t="s">
        <v>684</v>
      </c>
      <c r="I495">
        <v>0</v>
      </c>
      <c r="J495" t="s">
        <v>898</v>
      </c>
    </row>
    <row r="497" spans="2:7" ht="15.5" x14ac:dyDescent="0.35">
      <c r="B497" s="1"/>
    </row>
    <row r="499" spans="2:7" x14ac:dyDescent="0.35">
      <c r="B499" s="2"/>
    </row>
    <row r="500" spans="2:7" x14ac:dyDescent="0.35">
      <c r="B500" s="3"/>
      <c r="G500" s="4"/>
    </row>
    <row r="501" spans="2:7" x14ac:dyDescent="0.35">
      <c r="B501" s="3"/>
      <c r="G501" s="4"/>
    </row>
    <row r="502" spans="2:7" x14ac:dyDescent="0.35">
      <c r="B502" s="3"/>
      <c r="G502" s="4"/>
    </row>
    <row r="503" spans="2:7" x14ac:dyDescent="0.35">
      <c r="B503" s="3"/>
      <c r="G503" s="4"/>
    </row>
    <row r="504" spans="2:7" x14ac:dyDescent="0.35">
      <c r="B504" s="3"/>
      <c r="G504" s="4"/>
    </row>
    <row r="505" spans="2:7" x14ac:dyDescent="0.35">
      <c r="B505" s="3"/>
      <c r="G505" s="4"/>
    </row>
    <row r="506" spans="2:7" x14ac:dyDescent="0.35">
      <c r="B506" s="3"/>
      <c r="G506" s="4"/>
    </row>
    <row r="507" spans="2:7" x14ac:dyDescent="0.35">
      <c r="B507" s="3"/>
      <c r="G507" s="4"/>
    </row>
    <row r="508" spans="2:7" x14ac:dyDescent="0.35">
      <c r="B508" s="3"/>
      <c r="G508" s="4"/>
    </row>
    <row r="509" spans="2:7" x14ac:dyDescent="0.35">
      <c r="B509" s="3"/>
      <c r="G509" s="4"/>
    </row>
    <row r="510" spans="2:7" x14ac:dyDescent="0.35">
      <c r="B510" s="3"/>
      <c r="G510" s="4"/>
    </row>
    <row r="511" spans="2:7" x14ac:dyDescent="0.35">
      <c r="B511" s="3"/>
      <c r="G511" s="4"/>
    </row>
    <row r="512" spans="2:7" x14ac:dyDescent="0.35">
      <c r="B512" s="3"/>
      <c r="G512" s="4"/>
    </row>
    <row r="513" spans="2:2" x14ac:dyDescent="0.35">
      <c r="B513" s="3"/>
    </row>
    <row r="514" spans="2:2" x14ac:dyDescent="0.35">
      <c r="B514" s="3"/>
    </row>
    <row r="516" spans="2:2" x14ac:dyDescent="0.35">
      <c r="B516" s="3"/>
    </row>
    <row r="517" spans="2:2" x14ac:dyDescent="0.35">
      <c r="B51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3"/>
  <sheetViews>
    <sheetView workbookViewId="0">
      <selection activeCell="A4" sqref="A4"/>
    </sheetView>
  </sheetViews>
  <sheetFormatPr defaultRowHeight="14.5" x14ac:dyDescent="0.35"/>
  <cols>
    <col min="1" max="1" width="26.453125" bestFit="1" customWidth="1"/>
    <col min="2" max="2" width="5.90625" bestFit="1" customWidth="1"/>
    <col min="3" max="3" width="22.7265625" bestFit="1" customWidth="1"/>
    <col min="4" max="4" width="13.6328125" bestFit="1" customWidth="1"/>
  </cols>
  <sheetData>
    <row r="1" spans="1:8" ht="15.5" x14ac:dyDescent="0.35">
      <c r="B1" s="1" t="s">
        <v>0</v>
      </c>
      <c r="C1" t="s">
        <v>1</v>
      </c>
    </row>
    <row r="3" spans="1:8" x14ac:dyDescent="0.35">
      <c r="B3" s="2" t="s">
        <v>2</v>
      </c>
      <c r="C3" t="s">
        <v>3</v>
      </c>
      <c r="D3" t="s">
        <v>6</v>
      </c>
      <c r="E3" t="s">
        <v>8</v>
      </c>
      <c r="F3" t="s">
        <v>9</v>
      </c>
      <c r="G3" t="s">
        <v>10</v>
      </c>
    </row>
    <row r="4" spans="1:8" x14ac:dyDescent="0.35">
      <c r="A4" t="str">
        <f>C4&amp;H4</f>
        <v>Грачева ЗарянаЖ10</v>
      </c>
      <c r="B4" s="3">
        <v>1</v>
      </c>
      <c r="C4" t="s">
        <v>11</v>
      </c>
      <c r="D4" t="s">
        <v>528</v>
      </c>
      <c r="E4" s="4">
        <v>7.1643518518518514E-3</v>
      </c>
      <c r="F4">
        <v>1</v>
      </c>
      <c r="G4">
        <v>200</v>
      </c>
      <c r="H4" t="s">
        <v>883</v>
      </c>
    </row>
    <row r="5" spans="1:8" x14ac:dyDescent="0.35">
      <c r="A5" t="str">
        <f t="shared" ref="A5:A68" si="0">C5&amp;H5</f>
        <v>Терновых ТаисияЖ10</v>
      </c>
      <c r="B5" s="3">
        <v>2</v>
      </c>
      <c r="C5" t="s">
        <v>29</v>
      </c>
      <c r="D5" t="s">
        <v>27</v>
      </c>
      <c r="E5" s="4">
        <v>8.1481481481481474E-3</v>
      </c>
      <c r="F5">
        <v>2</v>
      </c>
      <c r="G5">
        <v>186.3</v>
      </c>
      <c r="H5" t="s">
        <v>883</v>
      </c>
    </row>
    <row r="6" spans="1:8" x14ac:dyDescent="0.35">
      <c r="A6" t="str">
        <f t="shared" si="0"/>
        <v>Беликова ЕкатеринаЖ10</v>
      </c>
      <c r="B6" s="3">
        <v>3</v>
      </c>
      <c r="C6" t="s">
        <v>14</v>
      </c>
      <c r="D6" t="s">
        <v>529</v>
      </c>
      <c r="E6" s="4">
        <v>8.6226851851851846E-3</v>
      </c>
      <c r="F6">
        <v>3</v>
      </c>
      <c r="G6">
        <v>179.7</v>
      </c>
      <c r="H6" t="s">
        <v>883</v>
      </c>
    </row>
    <row r="7" spans="1:8" x14ac:dyDescent="0.35">
      <c r="A7" t="str">
        <f t="shared" si="0"/>
        <v>Гончарова АнастасияЖ10</v>
      </c>
      <c r="B7" s="3">
        <v>4</v>
      </c>
      <c r="C7" t="s">
        <v>821</v>
      </c>
      <c r="D7" t="s">
        <v>51</v>
      </c>
      <c r="E7" s="4">
        <v>1.0520833333333333E-2</v>
      </c>
      <c r="F7">
        <v>4</v>
      </c>
      <c r="G7">
        <v>153.19999999999999</v>
      </c>
      <c r="H7" t="s">
        <v>883</v>
      </c>
    </row>
    <row r="8" spans="1:8" x14ac:dyDescent="0.35">
      <c r="A8" t="str">
        <f t="shared" si="0"/>
        <v>Шелковникова УльянаЖ10</v>
      </c>
      <c r="B8" s="3">
        <v>5</v>
      </c>
      <c r="C8" t="s">
        <v>820</v>
      </c>
      <c r="D8" t="s">
        <v>20</v>
      </c>
      <c r="E8" s="4">
        <v>1.0590277777777777E-2</v>
      </c>
      <c r="F8">
        <v>5</v>
      </c>
      <c r="G8">
        <v>152.19999999999999</v>
      </c>
      <c r="H8" t="s">
        <v>883</v>
      </c>
    </row>
    <row r="9" spans="1:8" x14ac:dyDescent="0.35">
      <c r="A9" t="str">
        <f t="shared" si="0"/>
        <v>Соломатова МарияЖ10</v>
      </c>
      <c r="B9" s="3">
        <v>6</v>
      </c>
      <c r="C9" t="s">
        <v>822</v>
      </c>
      <c r="D9" t="s">
        <v>17</v>
      </c>
      <c r="E9" s="4">
        <v>1.0983796296296297E-2</v>
      </c>
      <c r="F9">
        <v>6</v>
      </c>
      <c r="G9">
        <v>146.69999999999999</v>
      </c>
      <c r="H9" t="s">
        <v>883</v>
      </c>
    </row>
    <row r="10" spans="1:8" x14ac:dyDescent="0.35">
      <c r="A10" t="str">
        <f t="shared" si="0"/>
        <v>Прядильщикова АленаЖ10</v>
      </c>
      <c r="B10" s="3">
        <v>7</v>
      </c>
      <c r="C10" t="s">
        <v>16</v>
      </c>
      <c r="D10" t="s">
        <v>17</v>
      </c>
      <c r="E10" s="4">
        <v>1.1006944444444444E-2</v>
      </c>
      <c r="F10">
        <v>7</v>
      </c>
      <c r="G10">
        <v>146.4</v>
      </c>
      <c r="H10" t="s">
        <v>883</v>
      </c>
    </row>
    <row r="11" spans="1:8" x14ac:dyDescent="0.35">
      <c r="A11" t="str">
        <f t="shared" si="0"/>
        <v>Буржинская АннаЖ10</v>
      </c>
      <c r="B11" s="3">
        <v>8</v>
      </c>
      <c r="C11" t="s">
        <v>670</v>
      </c>
      <c r="D11" t="s">
        <v>45</v>
      </c>
      <c r="E11" s="4">
        <v>1.5405092592592593E-2</v>
      </c>
      <c r="F11">
        <v>8</v>
      </c>
      <c r="G11">
        <v>85</v>
      </c>
      <c r="H11" t="s">
        <v>883</v>
      </c>
    </row>
    <row r="12" spans="1:8" x14ac:dyDescent="0.35">
      <c r="A12" t="str">
        <f t="shared" si="0"/>
        <v>Крюкова ВалерияЖ10</v>
      </c>
      <c r="B12" s="3">
        <v>9</v>
      </c>
      <c r="C12" t="s">
        <v>823</v>
      </c>
      <c r="D12" t="s">
        <v>529</v>
      </c>
      <c r="E12" s="4">
        <v>1.6886574074074075E-2</v>
      </c>
      <c r="F12">
        <v>9</v>
      </c>
      <c r="G12">
        <v>64.3</v>
      </c>
      <c r="H12" t="s">
        <v>883</v>
      </c>
    </row>
    <row r="13" spans="1:8" x14ac:dyDescent="0.35">
      <c r="A13" t="str">
        <f t="shared" si="0"/>
        <v>Малай АнастасияЖ10</v>
      </c>
      <c r="B13" s="3">
        <v>10</v>
      </c>
      <c r="C13" t="s">
        <v>680</v>
      </c>
      <c r="D13" t="s">
        <v>34</v>
      </c>
      <c r="E13" s="4">
        <v>1.7685185185185182E-2</v>
      </c>
      <c r="F13">
        <v>10</v>
      </c>
      <c r="G13">
        <v>53.2</v>
      </c>
      <c r="H13" t="s">
        <v>883</v>
      </c>
    </row>
    <row r="14" spans="1:8" x14ac:dyDescent="0.35">
      <c r="A14" t="str">
        <f t="shared" si="0"/>
        <v>Ирковская ЕкатеринаЖ10</v>
      </c>
      <c r="B14" s="3">
        <v>11</v>
      </c>
      <c r="C14" t="s">
        <v>824</v>
      </c>
      <c r="E14" s="4">
        <v>2.3877314814814813E-2</v>
      </c>
      <c r="F14">
        <v>11</v>
      </c>
      <c r="G14">
        <v>1</v>
      </c>
      <c r="H14" t="s">
        <v>883</v>
      </c>
    </row>
    <row r="15" spans="1:8" x14ac:dyDescent="0.35">
      <c r="A15" t="str">
        <f t="shared" si="0"/>
        <v>Зиновьева МиланаЖ10</v>
      </c>
      <c r="B15" s="3">
        <v>12</v>
      </c>
      <c r="C15" t="s">
        <v>825</v>
      </c>
      <c r="D15" t="s">
        <v>53</v>
      </c>
      <c r="E15" s="4">
        <v>3.1747685185185184E-2</v>
      </c>
      <c r="F15">
        <v>12</v>
      </c>
      <c r="G15">
        <v>1</v>
      </c>
      <c r="H15" t="s">
        <v>883</v>
      </c>
    </row>
    <row r="16" spans="1:8" x14ac:dyDescent="0.35">
      <c r="A16" t="str">
        <f t="shared" si="0"/>
        <v>Митрофанова СофияЖ10</v>
      </c>
      <c r="B16" s="3">
        <v>13</v>
      </c>
      <c r="C16" t="s">
        <v>826</v>
      </c>
      <c r="D16" t="s">
        <v>216</v>
      </c>
      <c r="G16">
        <v>0</v>
      </c>
      <c r="H16" t="s">
        <v>883</v>
      </c>
    </row>
    <row r="17" spans="1:8" x14ac:dyDescent="0.35">
      <c r="A17" t="str">
        <f t="shared" si="0"/>
        <v/>
      </c>
    </row>
    <row r="18" spans="1:8" ht="15.5" x14ac:dyDescent="0.35">
      <c r="A18" t="str">
        <f t="shared" si="0"/>
        <v>11 КП, 1,7 км</v>
      </c>
      <c r="B18" s="1" t="s">
        <v>31</v>
      </c>
      <c r="C18" t="s">
        <v>827</v>
      </c>
    </row>
    <row r="19" spans="1:8" x14ac:dyDescent="0.35">
      <c r="A19" t="str">
        <f t="shared" si="0"/>
        <v/>
      </c>
    </row>
    <row r="20" spans="1:8" x14ac:dyDescent="0.35">
      <c r="A20" t="str">
        <f t="shared" si="0"/>
        <v>Фамилия, имя</v>
      </c>
      <c r="B20" s="2" t="s">
        <v>2</v>
      </c>
      <c r="C20" t="s">
        <v>3</v>
      </c>
      <c r="D20" t="s">
        <v>6</v>
      </c>
      <c r="E20" t="s">
        <v>8</v>
      </c>
      <c r="F20" t="s">
        <v>9</v>
      </c>
      <c r="G20" t="s">
        <v>10</v>
      </c>
    </row>
    <row r="21" spans="1:8" x14ac:dyDescent="0.35">
      <c r="A21" t="str">
        <f t="shared" si="0"/>
        <v>Ракович МарианнаЖ12</v>
      </c>
      <c r="B21" s="3">
        <v>1</v>
      </c>
      <c r="C21" t="s">
        <v>530</v>
      </c>
      <c r="D21" t="s">
        <v>45</v>
      </c>
      <c r="E21" s="4">
        <v>7.2800925925925915E-3</v>
      </c>
      <c r="F21">
        <v>1</v>
      </c>
      <c r="G21">
        <v>200</v>
      </c>
      <c r="H21" t="s">
        <v>884</v>
      </c>
    </row>
    <row r="22" spans="1:8" x14ac:dyDescent="0.35">
      <c r="A22" t="str">
        <f t="shared" si="0"/>
        <v>Кальницкая АлександраЖ12</v>
      </c>
      <c r="B22" s="3">
        <v>2</v>
      </c>
      <c r="C22" t="s">
        <v>35</v>
      </c>
      <c r="D22" t="s">
        <v>34</v>
      </c>
      <c r="E22" s="4">
        <v>7.9282407407407409E-3</v>
      </c>
      <c r="F22">
        <v>2</v>
      </c>
      <c r="G22">
        <v>191.1</v>
      </c>
      <c r="H22" t="s">
        <v>884</v>
      </c>
    </row>
    <row r="23" spans="1:8" x14ac:dyDescent="0.35">
      <c r="A23" t="str">
        <f t="shared" si="0"/>
        <v>Акулова ВарвараЖ12</v>
      </c>
      <c r="B23" s="3">
        <v>3</v>
      </c>
      <c r="C23" t="s">
        <v>686</v>
      </c>
      <c r="E23" s="4">
        <v>8.0208333333333329E-3</v>
      </c>
      <c r="F23">
        <v>3</v>
      </c>
      <c r="G23">
        <v>189.9</v>
      </c>
      <c r="H23" t="s">
        <v>884</v>
      </c>
    </row>
    <row r="24" spans="1:8" x14ac:dyDescent="0.35">
      <c r="A24" t="str">
        <f t="shared" si="0"/>
        <v>Куксина АнастасияЖ12</v>
      </c>
      <c r="B24" s="3">
        <v>4</v>
      </c>
      <c r="C24" t="s">
        <v>68</v>
      </c>
      <c r="D24" t="s">
        <v>45</v>
      </c>
      <c r="E24" s="4">
        <v>8.0208333333333329E-3</v>
      </c>
      <c r="F24">
        <f xml:space="preserve">  3</f>
        <v>3</v>
      </c>
      <c r="G24">
        <v>189.9</v>
      </c>
      <c r="H24" t="s">
        <v>884</v>
      </c>
    </row>
    <row r="25" spans="1:8" x14ac:dyDescent="0.35">
      <c r="A25" t="str">
        <f t="shared" si="0"/>
        <v>Наседкина КсенияЖ12</v>
      </c>
      <c r="B25" s="3">
        <v>5</v>
      </c>
      <c r="C25" t="s">
        <v>689</v>
      </c>
      <c r="D25" t="s">
        <v>45</v>
      </c>
      <c r="E25" s="4">
        <v>8.0787037037037043E-3</v>
      </c>
      <c r="F25">
        <v>5</v>
      </c>
      <c r="G25">
        <v>189.1</v>
      </c>
      <c r="H25" t="s">
        <v>884</v>
      </c>
    </row>
    <row r="26" spans="1:8" x14ac:dyDescent="0.35">
      <c r="A26" t="str">
        <f t="shared" si="0"/>
        <v>Криуля ВалерияЖ12</v>
      </c>
      <c r="B26" s="3">
        <v>6</v>
      </c>
      <c r="C26" t="s">
        <v>37</v>
      </c>
      <c r="D26" t="s">
        <v>20</v>
      </c>
      <c r="E26" s="4">
        <v>8.2060185185185187E-3</v>
      </c>
      <c r="F26">
        <v>6</v>
      </c>
      <c r="G26">
        <v>187.3</v>
      </c>
      <c r="H26" t="s">
        <v>884</v>
      </c>
    </row>
    <row r="27" spans="1:8" x14ac:dyDescent="0.35">
      <c r="A27" t="str">
        <f t="shared" si="0"/>
        <v>Черкасова ДарьяЖ12</v>
      </c>
      <c r="B27" s="3">
        <v>7</v>
      </c>
      <c r="C27" t="s">
        <v>33</v>
      </c>
      <c r="D27" t="s">
        <v>34</v>
      </c>
      <c r="E27" s="4">
        <v>8.4375000000000006E-3</v>
      </c>
      <c r="F27">
        <v>7</v>
      </c>
      <c r="G27">
        <v>184.2</v>
      </c>
      <c r="H27" t="s">
        <v>884</v>
      </c>
    </row>
    <row r="28" spans="1:8" x14ac:dyDescent="0.35">
      <c r="A28" t="str">
        <f t="shared" si="0"/>
        <v>Петроченко ВероникаЖ12</v>
      </c>
      <c r="B28" s="3">
        <v>8</v>
      </c>
      <c r="C28" t="s">
        <v>38</v>
      </c>
      <c r="D28" t="s">
        <v>34</v>
      </c>
      <c r="E28" s="4">
        <v>8.611111111111111E-3</v>
      </c>
      <c r="F28">
        <v>8</v>
      </c>
      <c r="G28">
        <v>181.8</v>
      </c>
      <c r="H28" t="s">
        <v>884</v>
      </c>
    </row>
    <row r="29" spans="1:8" x14ac:dyDescent="0.35">
      <c r="A29" t="str">
        <f t="shared" si="0"/>
        <v>Арапова НеллиЖ12</v>
      </c>
      <c r="B29" s="3">
        <v>9</v>
      </c>
      <c r="C29" t="s">
        <v>46</v>
      </c>
      <c r="D29" t="s">
        <v>20</v>
      </c>
      <c r="E29" s="4">
        <v>8.6226851851851846E-3</v>
      </c>
      <c r="F29">
        <v>9</v>
      </c>
      <c r="G29">
        <v>181.6</v>
      </c>
      <c r="H29" t="s">
        <v>884</v>
      </c>
    </row>
    <row r="30" spans="1:8" x14ac:dyDescent="0.35">
      <c r="A30" t="str">
        <f t="shared" si="0"/>
        <v>Коровина КсенияЖ12</v>
      </c>
      <c r="B30" s="3">
        <v>10</v>
      </c>
      <c r="C30" t="s">
        <v>55</v>
      </c>
      <c r="D30" t="s">
        <v>40</v>
      </c>
      <c r="E30" s="4">
        <v>8.6342592592592599E-3</v>
      </c>
      <c r="F30">
        <v>10</v>
      </c>
      <c r="G30">
        <v>181.4</v>
      </c>
      <c r="H30" t="s">
        <v>884</v>
      </c>
    </row>
    <row r="31" spans="1:8" x14ac:dyDescent="0.35">
      <c r="A31" t="str">
        <f t="shared" si="0"/>
        <v>Столповская КаринаЖ12</v>
      </c>
      <c r="B31" s="3">
        <v>11</v>
      </c>
      <c r="C31" t="s">
        <v>36</v>
      </c>
      <c r="D31" t="s">
        <v>34</v>
      </c>
      <c r="E31" s="4">
        <v>8.9120370370370378E-3</v>
      </c>
      <c r="F31">
        <v>11</v>
      </c>
      <c r="G31">
        <v>177.6</v>
      </c>
      <c r="H31" t="s">
        <v>884</v>
      </c>
    </row>
    <row r="32" spans="1:8" x14ac:dyDescent="0.35">
      <c r="A32" t="str">
        <f t="shared" si="0"/>
        <v>Степанова АлександраЖ12</v>
      </c>
      <c r="B32" s="3">
        <v>12</v>
      </c>
      <c r="C32" t="s">
        <v>541</v>
      </c>
      <c r="D32" t="s">
        <v>53</v>
      </c>
      <c r="E32" s="4">
        <v>8.9467592592592585E-3</v>
      </c>
      <c r="F32">
        <v>12</v>
      </c>
      <c r="G32">
        <v>177.2</v>
      </c>
      <c r="H32" t="s">
        <v>884</v>
      </c>
    </row>
    <row r="33" spans="1:8" x14ac:dyDescent="0.35">
      <c r="A33" t="str">
        <f t="shared" si="0"/>
        <v>Захарова ДарьяЖ12</v>
      </c>
      <c r="B33" s="3">
        <v>13</v>
      </c>
      <c r="C33" t="s">
        <v>39</v>
      </c>
      <c r="D33" t="s">
        <v>40</v>
      </c>
      <c r="E33" s="4">
        <v>9.0624999999999994E-3</v>
      </c>
      <c r="F33">
        <v>13</v>
      </c>
      <c r="G33">
        <v>175.6</v>
      </c>
      <c r="H33" t="s">
        <v>884</v>
      </c>
    </row>
    <row r="34" spans="1:8" x14ac:dyDescent="0.35">
      <c r="A34" t="str">
        <f t="shared" si="0"/>
        <v>Поган ОлесяЖ12</v>
      </c>
      <c r="B34" s="3">
        <v>14</v>
      </c>
      <c r="C34" t="s">
        <v>56</v>
      </c>
      <c r="D34" t="s">
        <v>45</v>
      </c>
      <c r="E34" s="4">
        <v>9.6064814814814815E-3</v>
      </c>
      <c r="F34">
        <v>14</v>
      </c>
      <c r="G34">
        <v>168.1</v>
      </c>
      <c r="H34" t="s">
        <v>884</v>
      </c>
    </row>
    <row r="35" spans="1:8" x14ac:dyDescent="0.35">
      <c r="A35" t="str">
        <f t="shared" si="0"/>
        <v>Сигаева АлександраЖ12</v>
      </c>
      <c r="B35" s="3">
        <v>15</v>
      </c>
      <c r="C35" t="s">
        <v>43</v>
      </c>
      <c r="D35" t="s">
        <v>17</v>
      </c>
      <c r="E35" s="4">
        <v>9.6412037037037039E-3</v>
      </c>
      <c r="F35">
        <v>15</v>
      </c>
      <c r="G35">
        <v>167.6</v>
      </c>
      <c r="H35" t="s">
        <v>884</v>
      </c>
    </row>
    <row r="36" spans="1:8" x14ac:dyDescent="0.35">
      <c r="A36" t="str">
        <f t="shared" si="0"/>
        <v>Сенцова ДарьяЖ12</v>
      </c>
      <c r="B36" s="3">
        <v>16</v>
      </c>
      <c r="C36" t="s">
        <v>52</v>
      </c>
      <c r="D36" t="s">
        <v>53</v>
      </c>
      <c r="E36" s="4">
        <v>9.8032407407407408E-3</v>
      </c>
      <c r="F36">
        <v>16</v>
      </c>
      <c r="G36">
        <v>165.4</v>
      </c>
      <c r="H36" t="s">
        <v>884</v>
      </c>
    </row>
    <row r="37" spans="1:8" x14ac:dyDescent="0.35">
      <c r="A37" t="str">
        <f t="shared" si="0"/>
        <v>Терновых ВарвараЖ12</v>
      </c>
      <c r="B37" s="3">
        <v>17</v>
      </c>
      <c r="C37" t="s">
        <v>61</v>
      </c>
      <c r="D37" t="s">
        <v>27</v>
      </c>
      <c r="E37" s="4">
        <v>9.9189814814814817E-3</v>
      </c>
      <c r="F37">
        <v>17</v>
      </c>
      <c r="G37">
        <v>163.80000000000001</v>
      </c>
      <c r="H37" t="s">
        <v>884</v>
      </c>
    </row>
    <row r="38" spans="1:8" x14ac:dyDescent="0.35">
      <c r="A38" t="str">
        <f t="shared" si="0"/>
        <v>Тулинова ДарьяЖ12</v>
      </c>
      <c r="B38" s="3">
        <v>18</v>
      </c>
      <c r="C38" t="s">
        <v>828</v>
      </c>
      <c r="D38" t="s">
        <v>528</v>
      </c>
      <c r="E38" s="4">
        <v>1.0034722222222221E-2</v>
      </c>
      <c r="F38">
        <v>18</v>
      </c>
      <c r="G38">
        <v>162.19999999999999</v>
      </c>
      <c r="H38" t="s">
        <v>884</v>
      </c>
    </row>
    <row r="39" spans="1:8" x14ac:dyDescent="0.35">
      <c r="A39" t="str">
        <f t="shared" si="0"/>
        <v>Струкова СофияЖ12</v>
      </c>
      <c r="B39" s="3">
        <v>19</v>
      </c>
      <c r="C39" t="s">
        <v>63</v>
      </c>
      <c r="D39" t="s">
        <v>64</v>
      </c>
      <c r="E39" s="4">
        <v>1.0069444444444445E-2</v>
      </c>
      <c r="F39">
        <v>19</v>
      </c>
      <c r="G39">
        <v>161.69999999999999</v>
      </c>
      <c r="H39" t="s">
        <v>884</v>
      </c>
    </row>
    <row r="40" spans="1:8" x14ac:dyDescent="0.35">
      <c r="A40" t="str">
        <f t="shared" si="0"/>
        <v>Новикова ПолинаЖ12</v>
      </c>
      <c r="B40" s="3">
        <v>20</v>
      </c>
      <c r="C40" t="s">
        <v>78</v>
      </c>
      <c r="D40" t="s">
        <v>45</v>
      </c>
      <c r="E40" s="4">
        <v>1.0254629629629629E-2</v>
      </c>
      <c r="F40">
        <v>20</v>
      </c>
      <c r="G40">
        <v>159.19999999999999</v>
      </c>
      <c r="H40" t="s">
        <v>884</v>
      </c>
    </row>
    <row r="41" spans="1:8" x14ac:dyDescent="0.35">
      <c r="A41" t="str">
        <f t="shared" si="0"/>
        <v>Скворцова ИннаЖ12</v>
      </c>
      <c r="B41" s="3">
        <v>21</v>
      </c>
      <c r="C41" t="s">
        <v>59</v>
      </c>
      <c r="D41" t="s">
        <v>20</v>
      </c>
      <c r="E41" s="4">
        <v>1.0555555555555554E-2</v>
      </c>
      <c r="F41">
        <v>21</v>
      </c>
      <c r="G41">
        <v>155.1</v>
      </c>
      <c r="H41" t="s">
        <v>884</v>
      </c>
    </row>
    <row r="42" spans="1:8" x14ac:dyDescent="0.35">
      <c r="A42" t="str">
        <f t="shared" si="0"/>
        <v>Салькова ЕкатеринаЖ12</v>
      </c>
      <c r="B42" s="3">
        <v>22</v>
      </c>
      <c r="C42" t="s">
        <v>44</v>
      </c>
      <c r="D42" t="s">
        <v>45</v>
      </c>
      <c r="E42" s="4">
        <v>1.0578703703703703E-2</v>
      </c>
      <c r="F42">
        <v>22</v>
      </c>
      <c r="G42">
        <v>154.69999999999999</v>
      </c>
      <c r="H42" t="s">
        <v>884</v>
      </c>
    </row>
    <row r="43" spans="1:8" x14ac:dyDescent="0.35">
      <c r="A43" t="str">
        <f t="shared" si="0"/>
        <v>Васьковская СофьяЖ12</v>
      </c>
      <c r="B43" s="3">
        <v>23</v>
      </c>
      <c r="C43" t="s">
        <v>57</v>
      </c>
      <c r="D43" t="s">
        <v>45</v>
      </c>
      <c r="E43" s="4">
        <v>1.1643518518518518E-2</v>
      </c>
      <c r="F43">
        <v>23</v>
      </c>
      <c r="G43">
        <v>140.1</v>
      </c>
      <c r="H43" t="s">
        <v>884</v>
      </c>
    </row>
    <row r="44" spans="1:8" x14ac:dyDescent="0.35">
      <c r="A44" t="str">
        <f t="shared" si="0"/>
        <v>Собинина ЕлизаветаЖ12</v>
      </c>
      <c r="B44" s="3">
        <v>24</v>
      </c>
      <c r="C44" t="s">
        <v>42</v>
      </c>
      <c r="D44" t="s">
        <v>34</v>
      </c>
      <c r="E44" s="4">
        <v>1.2118055555555556E-2</v>
      </c>
      <c r="F44">
        <v>24</v>
      </c>
      <c r="G44">
        <v>133.6</v>
      </c>
      <c r="H44" t="s">
        <v>884</v>
      </c>
    </row>
    <row r="45" spans="1:8" x14ac:dyDescent="0.35">
      <c r="A45" t="str">
        <f t="shared" si="0"/>
        <v>Королькова ЕвгенияЖ12</v>
      </c>
      <c r="B45" s="3">
        <v>25</v>
      </c>
      <c r="C45" t="s">
        <v>534</v>
      </c>
      <c r="D45" t="s">
        <v>27</v>
      </c>
      <c r="E45" s="4">
        <v>1.2280092592592592E-2</v>
      </c>
      <c r="F45">
        <v>25</v>
      </c>
      <c r="G45">
        <v>131.4</v>
      </c>
      <c r="H45" t="s">
        <v>884</v>
      </c>
    </row>
    <row r="46" spans="1:8" x14ac:dyDescent="0.35">
      <c r="A46" t="str">
        <f t="shared" si="0"/>
        <v>Чащина СофияЖ12</v>
      </c>
      <c r="B46" s="3">
        <v>26</v>
      </c>
      <c r="C46" t="s">
        <v>50</v>
      </c>
      <c r="D46" t="s">
        <v>51</v>
      </c>
      <c r="E46" s="4">
        <v>1.3425925925925924E-2</v>
      </c>
      <c r="F46">
        <v>26</v>
      </c>
      <c r="G46">
        <v>115.6</v>
      </c>
      <c r="H46" t="s">
        <v>884</v>
      </c>
    </row>
    <row r="47" spans="1:8" x14ac:dyDescent="0.35">
      <c r="A47" t="str">
        <f t="shared" si="0"/>
        <v>Панфилова ЮлияЖ12</v>
      </c>
      <c r="B47" s="3">
        <v>27</v>
      </c>
      <c r="C47" t="s">
        <v>829</v>
      </c>
      <c r="D47" t="s">
        <v>85</v>
      </c>
      <c r="E47" s="4">
        <v>1.5196759259259259E-2</v>
      </c>
      <c r="F47">
        <v>27</v>
      </c>
      <c r="G47">
        <v>91.3</v>
      </c>
      <c r="H47" t="s">
        <v>884</v>
      </c>
    </row>
    <row r="48" spans="1:8" x14ac:dyDescent="0.35">
      <c r="A48" t="str">
        <f t="shared" si="0"/>
        <v>Часовских ОлесяЖ12</v>
      </c>
      <c r="B48" s="3">
        <v>28</v>
      </c>
      <c r="C48" t="s">
        <v>72</v>
      </c>
      <c r="D48" t="s">
        <v>45</v>
      </c>
      <c r="E48" s="4">
        <v>1.5486111111111112E-2</v>
      </c>
      <c r="F48">
        <v>28</v>
      </c>
      <c r="G48">
        <v>87.3</v>
      </c>
      <c r="H48" t="s">
        <v>884</v>
      </c>
    </row>
    <row r="49" spans="1:8" x14ac:dyDescent="0.35">
      <c r="A49" t="str">
        <f t="shared" si="0"/>
        <v>Комарова ВераЖ12</v>
      </c>
      <c r="B49" s="3">
        <v>29</v>
      </c>
      <c r="C49" t="s">
        <v>669</v>
      </c>
      <c r="D49" t="s">
        <v>45</v>
      </c>
      <c r="E49" s="4">
        <v>1.7106481481481483E-2</v>
      </c>
      <c r="F49">
        <v>29</v>
      </c>
      <c r="G49">
        <v>65.099999999999994</v>
      </c>
      <c r="H49" t="s">
        <v>884</v>
      </c>
    </row>
    <row r="50" spans="1:8" x14ac:dyDescent="0.35">
      <c r="A50" t="str">
        <f t="shared" si="0"/>
        <v>Подшивалова ЛидияЖ12</v>
      </c>
      <c r="B50" s="3">
        <v>30</v>
      </c>
      <c r="C50" t="s">
        <v>73</v>
      </c>
      <c r="D50" t="s">
        <v>528</v>
      </c>
      <c r="E50" s="4">
        <v>1.7557870370370373E-2</v>
      </c>
      <c r="F50">
        <v>30</v>
      </c>
      <c r="G50">
        <v>58.9</v>
      </c>
      <c r="H50" t="s">
        <v>884</v>
      </c>
    </row>
    <row r="51" spans="1:8" x14ac:dyDescent="0.35">
      <c r="A51" t="str">
        <f t="shared" si="0"/>
        <v>Косарева ВикторияЖ12</v>
      </c>
      <c r="B51" s="3">
        <v>31</v>
      </c>
      <c r="C51" t="s">
        <v>67</v>
      </c>
      <c r="D51" t="s">
        <v>53</v>
      </c>
      <c r="E51" s="4">
        <v>1.8333333333333333E-2</v>
      </c>
      <c r="F51">
        <v>31</v>
      </c>
      <c r="G51">
        <v>48.2</v>
      </c>
      <c r="H51" t="s">
        <v>884</v>
      </c>
    </row>
    <row r="52" spans="1:8" x14ac:dyDescent="0.35">
      <c r="A52" t="str">
        <f t="shared" si="0"/>
        <v>Курова НатальяЖ12</v>
      </c>
      <c r="B52" s="3">
        <v>32</v>
      </c>
      <c r="C52" t="s">
        <v>695</v>
      </c>
      <c r="D52" t="s">
        <v>17</v>
      </c>
      <c r="E52" s="4">
        <v>2.2731481481481481E-2</v>
      </c>
      <c r="F52">
        <v>32</v>
      </c>
      <c r="G52">
        <v>1</v>
      </c>
      <c r="H52" t="s">
        <v>884</v>
      </c>
    </row>
    <row r="53" spans="1:8" x14ac:dyDescent="0.35">
      <c r="A53" t="str">
        <f t="shared" si="0"/>
        <v>Ходякова ВикторияЖ12</v>
      </c>
      <c r="B53" s="3">
        <v>33</v>
      </c>
      <c r="C53" t="s">
        <v>545</v>
      </c>
      <c r="D53" t="s">
        <v>45</v>
      </c>
      <c r="E53" s="4">
        <v>2.3368055555555555E-2</v>
      </c>
      <c r="F53">
        <v>33</v>
      </c>
      <c r="G53">
        <v>1</v>
      </c>
      <c r="H53" t="s">
        <v>884</v>
      </c>
    </row>
    <row r="54" spans="1:8" x14ac:dyDescent="0.35">
      <c r="A54" t="str">
        <f t="shared" si="0"/>
        <v>Харченко ПолинаЖ12</v>
      </c>
      <c r="B54" s="3">
        <v>34</v>
      </c>
      <c r="C54" t="s">
        <v>71</v>
      </c>
      <c r="D54" t="s">
        <v>45</v>
      </c>
      <c r="E54" s="4">
        <v>2.5023148148148145E-2</v>
      </c>
      <c r="F54">
        <v>34</v>
      </c>
      <c r="G54">
        <v>1</v>
      </c>
      <c r="H54" t="s">
        <v>884</v>
      </c>
    </row>
    <row r="55" spans="1:8" x14ac:dyDescent="0.35">
      <c r="A55" t="str">
        <f t="shared" si="0"/>
        <v>Борубаева АйданаЖ12</v>
      </c>
      <c r="B55" s="3">
        <v>35</v>
      </c>
      <c r="C55" t="s">
        <v>830</v>
      </c>
      <c r="D55" t="s">
        <v>51</v>
      </c>
      <c r="E55" s="4">
        <v>3.8738425925925926E-2</v>
      </c>
      <c r="F55">
        <v>35</v>
      </c>
      <c r="G55">
        <v>1</v>
      </c>
      <c r="H55" t="s">
        <v>884</v>
      </c>
    </row>
    <row r="56" spans="1:8" x14ac:dyDescent="0.35">
      <c r="A56" t="str">
        <f t="shared" si="0"/>
        <v>Левашова ЕкатеринаЖ12</v>
      </c>
      <c r="B56" s="3">
        <v>36</v>
      </c>
      <c r="C56" t="s">
        <v>831</v>
      </c>
      <c r="D56" t="s">
        <v>25</v>
      </c>
      <c r="E56" s="4">
        <v>4.7905092592592589E-2</v>
      </c>
      <c r="F56">
        <v>36</v>
      </c>
      <c r="G56">
        <v>1</v>
      </c>
      <c r="H56" t="s">
        <v>884</v>
      </c>
    </row>
    <row r="57" spans="1:8" x14ac:dyDescent="0.35">
      <c r="A57" t="str">
        <f t="shared" si="0"/>
        <v>Мусияченко ВалерияЖ12</v>
      </c>
      <c r="B57" s="3">
        <v>37</v>
      </c>
      <c r="C57" t="s">
        <v>692</v>
      </c>
      <c r="D57" t="s">
        <v>45</v>
      </c>
      <c r="G57">
        <v>0</v>
      </c>
      <c r="H57" t="s">
        <v>884</v>
      </c>
    </row>
    <row r="58" spans="1:8" x14ac:dyDescent="0.35">
      <c r="A58" t="str">
        <f t="shared" si="0"/>
        <v>Тесцова АнастасияЖ12</v>
      </c>
      <c r="B58" s="3">
        <v>38</v>
      </c>
      <c r="C58" t="s">
        <v>671</v>
      </c>
      <c r="D58" t="s">
        <v>45</v>
      </c>
      <c r="G58">
        <v>0</v>
      </c>
      <c r="H58" t="s">
        <v>884</v>
      </c>
    </row>
    <row r="59" spans="1:8" x14ac:dyDescent="0.35">
      <c r="A59" t="str">
        <f t="shared" si="0"/>
        <v/>
      </c>
    </row>
    <row r="60" spans="1:8" ht="15.5" x14ac:dyDescent="0.35">
      <c r="A60" t="str">
        <f t="shared" si="0"/>
        <v>12 КП, 2,2 км</v>
      </c>
      <c r="B60" s="1" t="s">
        <v>82</v>
      </c>
      <c r="C60" t="s">
        <v>598</v>
      </c>
    </row>
    <row r="61" spans="1:8" x14ac:dyDescent="0.35">
      <c r="A61" t="str">
        <f t="shared" si="0"/>
        <v/>
      </c>
    </row>
    <row r="62" spans="1:8" x14ac:dyDescent="0.35">
      <c r="A62" t="str">
        <f t="shared" si="0"/>
        <v>Фамилия, имя</v>
      </c>
      <c r="B62" s="2" t="s">
        <v>2</v>
      </c>
      <c r="C62" t="s">
        <v>3</v>
      </c>
      <c r="D62" t="s">
        <v>6</v>
      </c>
      <c r="E62" t="s">
        <v>8</v>
      </c>
      <c r="F62" t="s">
        <v>9</v>
      </c>
      <c r="G62" t="s">
        <v>10</v>
      </c>
    </row>
    <row r="63" spans="1:8" x14ac:dyDescent="0.35">
      <c r="A63" t="str">
        <f t="shared" si="0"/>
        <v>Шишова ДарьяЖ14</v>
      </c>
      <c r="B63" s="3">
        <v>1</v>
      </c>
      <c r="C63" t="s">
        <v>546</v>
      </c>
      <c r="D63" t="s">
        <v>528</v>
      </c>
      <c r="E63" s="4">
        <v>8.6458333333333335E-3</v>
      </c>
      <c r="F63">
        <v>1</v>
      </c>
      <c r="G63">
        <v>200</v>
      </c>
      <c r="H63" t="s">
        <v>885</v>
      </c>
    </row>
    <row r="64" spans="1:8" x14ac:dyDescent="0.35">
      <c r="A64" t="str">
        <f t="shared" si="0"/>
        <v>Уразова ЯрославаЖ14</v>
      </c>
      <c r="B64" s="3">
        <v>2</v>
      </c>
      <c r="C64" t="s">
        <v>84</v>
      </c>
      <c r="D64" t="s">
        <v>85</v>
      </c>
      <c r="E64" s="4">
        <v>9.0740740740740729E-3</v>
      </c>
      <c r="F64">
        <v>2</v>
      </c>
      <c r="G64">
        <v>195.1</v>
      </c>
      <c r="H64" t="s">
        <v>885</v>
      </c>
    </row>
    <row r="65" spans="1:8" x14ac:dyDescent="0.35">
      <c r="A65" t="str">
        <f t="shared" si="0"/>
        <v>Кузовкина ДарьяЖ14</v>
      </c>
      <c r="B65" s="3">
        <v>3</v>
      </c>
      <c r="C65" t="s">
        <v>547</v>
      </c>
      <c r="D65" t="s">
        <v>528</v>
      </c>
      <c r="E65" s="4">
        <v>9.0972222222222218E-3</v>
      </c>
      <c r="F65">
        <v>3</v>
      </c>
      <c r="G65">
        <v>194.8</v>
      </c>
      <c r="H65" t="s">
        <v>885</v>
      </c>
    </row>
    <row r="66" spans="1:8" x14ac:dyDescent="0.35">
      <c r="A66" t="str">
        <f t="shared" si="0"/>
        <v>Иванова ПолинаЖ14</v>
      </c>
      <c r="B66" s="3">
        <v>4</v>
      </c>
      <c r="C66" t="s">
        <v>92</v>
      </c>
      <c r="D66" t="s">
        <v>528</v>
      </c>
      <c r="E66" s="4">
        <v>9.2939814814814812E-3</v>
      </c>
      <c r="F66">
        <v>4</v>
      </c>
      <c r="G66">
        <v>192.6</v>
      </c>
      <c r="H66" t="s">
        <v>885</v>
      </c>
    </row>
    <row r="67" spans="1:8" x14ac:dyDescent="0.35">
      <c r="A67" t="str">
        <f t="shared" si="0"/>
        <v>Шкурина МарияЖ14</v>
      </c>
      <c r="B67" s="3">
        <v>5</v>
      </c>
      <c r="C67" t="s">
        <v>89</v>
      </c>
      <c r="D67" t="s">
        <v>40</v>
      </c>
      <c r="E67" s="4">
        <v>9.525462962962963E-3</v>
      </c>
      <c r="F67">
        <v>5</v>
      </c>
      <c r="G67">
        <v>189.9</v>
      </c>
      <c r="H67" t="s">
        <v>885</v>
      </c>
    </row>
    <row r="68" spans="1:8" x14ac:dyDescent="0.35">
      <c r="A68" t="str">
        <f t="shared" si="0"/>
        <v>Грабиненко ЕленаЖ14</v>
      </c>
      <c r="B68" s="3">
        <v>6</v>
      </c>
      <c r="C68" t="s">
        <v>95</v>
      </c>
      <c r="D68" t="s">
        <v>40</v>
      </c>
      <c r="E68" s="4">
        <v>9.7106481481481471E-3</v>
      </c>
      <c r="F68">
        <v>6</v>
      </c>
      <c r="G68">
        <v>187.7</v>
      </c>
      <c r="H68" t="s">
        <v>885</v>
      </c>
    </row>
    <row r="69" spans="1:8" x14ac:dyDescent="0.35">
      <c r="A69" t="str">
        <f t="shared" ref="A69:A132" si="1">C69&amp;H69</f>
        <v>Бударина АлисаЖ14</v>
      </c>
      <c r="B69" s="3">
        <v>7</v>
      </c>
      <c r="C69" t="s">
        <v>123</v>
      </c>
      <c r="D69" t="s">
        <v>528</v>
      </c>
      <c r="E69" s="4">
        <v>1.0069444444444445E-2</v>
      </c>
      <c r="F69">
        <v>7</v>
      </c>
      <c r="G69">
        <v>183.6</v>
      </c>
      <c r="H69" t="s">
        <v>885</v>
      </c>
    </row>
    <row r="70" spans="1:8" x14ac:dyDescent="0.35">
      <c r="A70" t="str">
        <f t="shared" si="1"/>
        <v>Корсакова АнастасияЖ14</v>
      </c>
      <c r="B70" s="3">
        <v>8</v>
      </c>
      <c r="C70" t="s">
        <v>122</v>
      </c>
      <c r="D70" t="s">
        <v>40</v>
      </c>
      <c r="E70" s="4">
        <v>1.0613425925925927E-2</v>
      </c>
      <c r="F70">
        <v>8</v>
      </c>
      <c r="G70">
        <v>177.3</v>
      </c>
      <c r="H70" t="s">
        <v>885</v>
      </c>
    </row>
    <row r="71" spans="1:8" x14ac:dyDescent="0.35">
      <c r="A71" t="str">
        <f t="shared" si="1"/>
        <v>Рябова АнастасияЖ14</v>
      </c>
      <c r="B71" s="3">
        <v>9</v>
      </c>
      <c r="C71" t="s">
        <v>548</v>
      </c>
      <c r="D71" t="s">
        <v>64</v>
      </c>
      <c r="E71" s="4">
        <v>1.1018518518518518E-2</v>
      </c>
      <c r="F71">
        <v>9</v>
      </c>
      <c r="G71">
        <v>172.6</v>
      </c>
      <c r="H71" t="s">
        <v>885</v>
      </c>
    </row>
    <row r="72" spans="1:8" x14ac:dyDescent="0.35">
      <c r="A72" t="str">
        <f t="shared" si="1"/>
        <v>Ряскина ВикторияЖ14</v>
      </c>
      <c r="B72" s="3">
        <v>10</v>
      </c>
      <c r="C72" t="s">
        <v>90</v>
      </c>
      <c r="D72" t="s">
        <v>85</v>
      </c>
      <c r="E72" s="4">
        <v>1.1261574074074071E-2</v>
      </c>
      <c r="F72">
        <v>10</v>
      </c>
      <c r="G72">
        <v>169.8</v>
      </c>
      <c r="H72" t="s">
        <v>885</v>
      </c>
    </row>
    <row r="73" spans="1:8" x14ac:dyDescent="0.35">
      <c r="A73" t="str">
        <f t="shared" si="1"/>
        <v>Попова МаргаритаЖ14</v>
      </c>
      <c r="B73" s="3">
        <v>11</v>
      </c>
      <c r="C73" t="s">
        <v>832</v>
      </c>
      <c r="E73" s="4">
        <v>1.1261574074074071E-2</v>
      </c>
      <c r="F73">
        <f xml:space="preserve"> 10</f>
        <v>10</v>
      </c>
      <c r="G73">
        <v>169.8</v>
      </c>
      <c r="H73" t="s">
        <v>885</v>
      </c>
    </row>
    <row r="74" spans="1:8" x14ac:dyDescent="0.35">
      <c r="A74" t="str">
        <f t="shared" si="1"/>
        <v>Снегирева ЕлизаветаЖ14</v>
      </c>
      <c r="B74" s="3">
        <v>12</v>
      </c>
      <c r="C74" t="s">
        <v>91</v>
      </c>
      <c r="D74" t="s">
        <v>27</v>
      </c>
      <c r="E74" s="4">
        <v>1.1307870370370371E-2</v>
      </c>
      <c r="F74">
        <v>12</v>
      </c>
      <c r="G74">
        <v>169.3</v>
      </c>
      <c r="H74" t="s">
        <v>885</v>
      </c>
    </row>
    <row r="75" spans="1:8" x14ac:dyDescent="0.35">
      <c r="A75" t="str">
        <f t="shared" si="1"/>
        <v>Лелякова СоняЖ14</v>
      </c>
      <c r="B75" s="3">
        <v>13</v>
      </c>
      <c r="C75" t="s">
        <v>98</v>
      </c>
      <c r="D75" t="s">
        <v>85</v>
      </c>
      <c r="E75" s="4">
        <v>1.1319444444444444E-2</v>
      </c>
      <c r="F75">
        <v>13</v>
      </c>
      <c r="G75">
        <v>169.1</v>
      </c>
      <c r="H75" t="s">
        <v>885</v>
      </c>
    </row>
    <row r="76" spans="1:8" x14ac:dyDescent="0.35">
      <c r="A76" t="str">
        <f t="shared" si="1"/>
        <v>Шишлова АлисаЖ14</v>
      </c>
      <c r="B76" s="3">
        <v>14</v>
      </c>
      <c r="C76" t="s">
        <v>100</v>
      </c>
      <c r="D76" t="s">
        <v>85</v>
      </c>
      <c r="E76" s="4">
        <v>1.1388888888888888E-2</v>
      </c>
      <c r="F76">
        <v>14</v>
      </c>
      <c r="G76">
        <v>168.3</v>
      </c>
      <c r="H76" t="s">
        <v>885</v>
      </c>
    </row>
    <row r="77" spans="1:8" x14ac:dyDescent="0.35">
      <c r="A77" t="str">
        <f t="shared" si="1"/>
        <v>Корчагина АлёнаЖ14</v>
      </c>
      <c r="B77" s="3">
        <v>15</v>
      </c>
      <c r="C77" t="s">
        <v>94</v>
      </c>
      <c r="D77" t="s">
        <v>27</v>
      </c>
      <c r="E77" s="4">
        <v>1.1423611111111112E-2</v>
      </c>
      <c r="F77">
        <v>15</v>
      </c>
      <c r="G77">
        <v>167.9</v>
      </c>
      <c r="H77" t="s">
        <v>885</v>
      </c>
    </row>
    <row r="78" spans="1:8" x14ac:dyDescent="0.35">
      <c r="A78" t="str">
        <f t="shared" si="1"/>
        <v>Ушакова МарияЖ14</v>
      </c>
      <c r="B78" s="3">
        <v>16</v>
      </c>
      <c r="C78" t="s">
        <v>99</v>
      </c>
      <c r="D78" t="s">
        <v>45</v>
      </c>
      <c r="E78" s="4">
        <v>1.2199074074074072E-2</v>
      </c>
      <c r="F78">
        <v>16</v>
      </c>
      <c r="G78">
        <v>159</v>
      </c>
      <c r="H78" t="s">
        <v>885</v>
      </c>
    </row>
    <row r="79" spans="1:8" x14ac:dyDescent="0.35">
      <c r="A79" t="str">
        <f t="shared" si="1"/>
        <v>Никулина ДарьяЖ14</v>
      </c>
      <c r="B79" s="3">
        <v>17</v>
      </c>
      <c r="C79" t="s">
        <v>833</v>
      </c>
      <c r="D79" t="s">
        <v>27</v>
      </c>
      <c r="E79" s="4">
        <v>1.2546296296296297E-2</v>
      </c>
      <c r="F79">
        <v>17</v>
      </c>
      <c r="G79">
        <v>154.9</v>
      </c>
      <c r="H79" t="s">
        <v>885</v>
      </c>
    </row>
    <row r="80" spans="1:8" x14ac:dyDescent="0.35">
      <c r="A80" t="str">
        <f t="shared" si="1"/>
        <v>Косыгина ВероникаЖ14</v>
      </c>
      <c r="B80" s="3">
        <v>18</v>
      </c>
      <c r="C80" t="s">
        <v>93</v>
      </c>
      <c r="D80" t="s">
        <v>64</v>
      </c>
      <c r="E80" s="4">
        <v>1.2604166666666666E-2</v>
      </c>
      <c r="F80">
        <v>18</v>
      </c>
      <c r="G80">
        <v>154.30000000000001</v>
      </c>
      <c r="H80" t="s">
        <v>885</v>
      </c>
    </row>
    <row r="81" spans="1:8" x14ac:dyDescent="0.35">
      <c r="A81" t="str">
        <f t="shared" si="1"/>
        <v>Рябых АннаЖ14</v>
      </c>
      <c r="B81" s="3">
        <v>19</v>
      </c>
      <c r="C81" t="s">
        <v>674</v>
      </c>
      <c r="D81" t="s">
        <v>528</v>
      </c>
      <c r="E81" s="4">
        <v>1.300925925925926E-2</v>
      </c>
      <c r="F81">
        <v>19</v>
      </c>
      <c r="G81">
        <v>149.6</v>
      </c>
      <c r="H81" t="s">
        <v>885</v>
      </c>
    </row>
    <row r="82" spans="1:8" x14ac:dyDescent="0.35">
      <c r="A82" t="str">
        <f t="shared" si="1"/>
        <v>Изюмова АннаЖ14</v>
      </c>
      <c r="B82" s="3">
        <v>20</v>
      </c>
      <c r="C82" t="s">
        <v>110</v>
      </c>
      <c r="D82" t="s">
        <v>25</v>
      </c>
      <c r="E82" s="4">
        <v>1.315972222222222E-2</v>
      </c>
      <c r="F82">
        <v>20</v>
      </c>
      <c r="G82">
        <v>147.80000000000001</v>
      </c>
      <c r="H82" t="s">
        <v>885</v>
      </c>
    </row>
    <row r="83" spans="1:8" x14ac:dyDescent="0.35">
      <c r="A83" t="str">
        <f t="shared" si="1"/>
        <v>Ходыкина КсенияЖ14</v>
      </c>
      <c r="B83" s="3">
        <v>21</v>
      </c>
      <c r="C83" t="s">
        <v>834</v>
      </c>
      <c r="D83" t="s">
        <v>45</v>
      </c>
      <c r="E83" s="4">
        <v>1.3472222222222221E-2</v>
      </c>
      <c r="F83">
        <v>21</v>
      </c>
      <c r="G83">
        <v>144.19999999999999</v>
      </c>
      <c r="H83" t="s">
        <v>885</v>
      </c>
    </row>
    <row r="84" spans="1:8" x14ac:dyDescent="0.35">
      <c r="A84" t="str">
        <f t="shared" si="1"/>
        <v>Станченко АнастасияЖ14</v>
      </c>
      <c r="B84" s="3">
        <v>22</v>
      </c>
      <c r="C84" t="s">
        <v>121</v>
      </c>
      <c r="D84" t="s">
        <v>45</v>
      </c>
      <c r="E84" s="4">
        <v>1.3657407407407408E-2</v>
      </c>
      <c r="F84">
        <v>22</v>
      </c>
      <c r="G84">
        <v>142.1</v>
      </c>
      <c r="H84" t="s">
        <v>885</v>
      </c>
    </row>
    <row r="85" spans="1:8" x14ac:dyDescent="0.35">
      <c r="A85" t="str">
        <f t="shared" si="1"/>
        <v>Комарова ВикторияЖ14</v>
      </c>
      <c r="B85" s="3">
        <v>23</v>
      </c>
      <c r="C85" t="s">
        <v>104</v>
      </c>
      <c r="D85" t="s">
        <v>40</v>
      </c>
      <c r="E85" s="4">
        <v>1.4710648148148148E-2</v>
      </c>
      <c r="F85">
        <v>23</v>
      </c>
      <c r="G85">
        <v>129.9</v>
      </c>
      <c r="H85" t="s">
        <v>885</v>
      </c>
    </row>
    <row r="86" spans="1:8" x14ac:dyDescent="0.35">
      <c r="A86" t="str">
        <f t="shared" si="1"/>
        <v>Бычуткина АлександраЖ14</v>
      </c>
      <c r="B86" s="3">
        <v>24</v>
      </c>
      <c r="C86" t="s">
        <v>108</v>
      </c>
      <c r="D86" t="s">
        <v>17</v>
      </c>
      <c r="E86" s="4">
        <v>1.5069444444444443E-2</v>
      </c>
      <c r="F86">
        <v>24</v>
      </c>
      <c r="G86">
        <v>125.8</v>
      </c>
      <c r="H86" t="s">
        <v>885</v>
      </c>
    </row>
    <row r="87" spans="1:8" x14ac:dyDescent="0.35">
      <c r="A87" t="str">
        <f t="shared" si="1"/>
        <v>Тарасова СофияЖ14</v>
      </c>
      <c r="B87" s="3">
        <v>25</v>
      </c>
      <c r="C87" t="s">
        <v>552</v>
      </c>
      <c r="D87" t="s">
        <v>53</v>
      </c>
      <c r="E87" s="4">
        <v>1.5983796296296295E-2</v>
      </c>
      <c r="F87">
        <v>25</v>
      </c>
      <c r="G87">
        <v>115.2</v>
      </c>
      <c r="H87" t="s">
        <v>885</v>
      </c>
    </row>
    <row r="88" spans="1:8" x14ac:dyDescent="0.35">
      <c r="A88" t="str">
        <f t="shared" si="1"/>
        <v>Кукуева ЕлизаветаЖ14</v>
      </c>
      <c r="B88" s="3">
        <v>26</v>
      </c>
      <c r="C88" t="s">
        <v>113</v>
      </c>
      <c r="D88" t="s">
        <v>529</v>
      </c>
      <c r="E88" s="4">
        <v>1.6701388888888887E-2</v>
      </c>
      <c r="F88">
        <v>26</v>
      </c>
      <c r="G88">
        <v>106.9</v>
      </c>
      <c r="H88" t="s">
        <v>885</v>
      </c>
    </row>
    <row r="89" spans="1:8" x14ac:dyDescent="0.35">
      <c r="A89" t="str">
        <f t="shared" si="1"/>
        <v>Ковалева КираЖ14</v>
      </c>
      <c r="B89" s="3">
        <v>27</v>
      </c>
      <c r="C89" t="s">
        <v>118</v>
      </c>
      <c r="D89" t="s">
        <v>17</v>
      </c>
      <c r="E89" s="4">
        <v>1.7175925925925924E-2</v>
      </c>
      <c r="F89">
        <v>27</v>
      </c>
      <c r="G89">
        <v>101.4</v>
      </c>
      <c r="H89" t="s">
        <v>885</v>
      </c>
    </row>
    <row r="90" spans="1:8" x14ac:dyDescent="0.35">
      <c r="A90" t="str">
        <f t="shared" si="1"/>
        <v>Блинова ЕкатеринаЖ14</v>
      </c>
      <c r="B90" s="3">
        <v>28</v>
      </c>
      <c r="C90" t="s">
        <v>835</v>
      </c>
      <c r="D90" t="s">
        <v>528</v>
      </c>
      <c r="E90" s="4">
        <v>1.8622685185185183E-2</v>
      </c>
      <c r="F90">
        <v>28</v>
      </c>
      <c r="G90">
        <v>84.7</v>
      </c>
      <c r="H90" t="s">
        <v>885</v>
      </c>
    </row>
    <row r="91" spans="1:8" x14ac:dyDescent="0.35">
      <c r="A91" t="str">
        <f t="shared" si="1"/>
        <v>Громашева ДарьяЖ14</v>
      </c>
      <c r="B91" s="3">
        <v>29</v>
      </c>
      <c r="C91" t="s">
        <v>87</v>
      </c>
      <c r="D91" t="s">
        <v>17</v>
      </c>
      <c r="G91">
        <v>0</v>
      </c>
      <c r="H91" t="s">
        <v>885</v>
      </c>
    </row>
    <row r="92" spans="1:8" x14ac:dyDescent="0.35">
      <c r="A92" t="str">
        <f t="shared" si="1"/>
        <v>Бердникова ВероникаЖ14</v>
      </c>
      <c r="B92" s="3">
        <v>30</v>
      </c>
      <c r="C92" t="s">
        <v>88</v>
      </c>
      <c r="D92" t="s">
        <v>529</v>
      </c>
      <c r="G92">
        <v>0</v>
      </c>
      <c r="H92" t="s">
        <v>885</v>
      </c>
    </row>
    <row r="93" spans="1:8" x14ac:dyDescent="0.35">
      <c r="A93" t="str">
        <f t="shared" si="1"/>
        <v/>
      </c>
    </row>
    <row r="94" spans="1:8" ht="15.5" x14ac:dyDescent="0.35">
      <c r="A94" t="str">
        <f t="shared" si="1"/>
        <v>14 КП, 2,5 км</v>
      </c>
      <c r="B94" s="1" t="s">
        <v>124</v>
      </c>
      <c r="C94" t="s">
        <v>710</v>
      </c>
    </row>
    <row r="95" spans="1:8" x14ac:dyDescent="0.35">
      <c r="A95" t="str">
        <f t="shared" si="1"/>
        <v/>
      </c>
    </row>
    <row r="96" spans="1:8" x14ac:dyDescent="0.35">
      <c r="A96" t="str">
        <f t="shared" si="1"/>
        <v>Фамилия, имя</v>
      </c>
      <c r="B96" s="2" t="s">
        <v>2</v>
      </c>
      <c r="C96" t="s">
        <v>3</v>
      </c>
      <c r="D96" t="s">
        <v>6</v>
      </c>
      <c r="E96" t="s">
        <v>8</v>
      </c>
      <c r="F96" t="s">
        <v>9</v>
      </c>
      <c r="G96" t="s">
        <v>10</v>
      </c>
    </row>
    <row r="97" spans="1:8" x14ac:dyDescent="0.35">
      <c r="A97" t="str">
        <f t="shared" si="1"/>
        <v>Кудинова ДарьяЖ16</v>
      </c>
      <c r="B97" s="3">
        <v>1</v>
      </c>
      <c r="C97" t="s">
        <v>128</v>
      </c>
      <c r="D97" t="s">
        <v>85</v>
      </c>
      <c r="E97" s="4">
        <v>1.050925925925926E-2</v>
      </c>
      <c r="F97">
        <v>1</v>
      </c>
      <c r="G97">
        <v>200</v>
      </c>
      <c r="H97" t="s">
        <v>886</v>
      </c>
    </row>
    <row r="98" spans="1:8" x14ac:dyDescent="0.35">
      <c r="A98" t="str">
        <f t="shared" si="1"/>
        <v>Калантарова АлинаЖ16</v>
      </c>
      <c r="B98" s="3">
        <v>2</v>
      </c>
      <c r="C98" t="s">
        <v>130</v>
      </c>
      <c r="D98" t="s">
        <v>45</v>
      </c>
      <c r="E98" s="4">
        <v>1.068287037037037E-2</v>
      </c>
      <c r="F98">
        <v>2</v>
      </c>
      <c r="G98">
        <v>198.4</v>
      </c>
      <c r="H98" t="s">
        <v>886</v>
      </c>
    </row>
    <row r="99" spans="1:8" x14ac:dyDescent="0.35">
      <c r="A99" t="str">
        <f t="shared" si="1"/>
        <v>Нестерова АлександраЖ16</v>
      </c>
      <c r="B99" s="3">
        <v>3</v>
      </c>
      <c r="C99" t="s">
        <v>126</v>
      </c>
      <c r="D99" t="s">
        <v>53</v>
      </c>
      <c r="E99" s="4">
        <v>1.0775462962962964E-2</v>
      </c>
      <c r="F99">
        <v>3</v>
      </c>
      <c r="G99">
        <v>197.5</v>
      </c>
      <c r="H99" t="s">
        <v>886</v>
      </c>
    </row>
    <row r="100" spans="1:8" x14ac:dyDescent="0.35">
      <c r="A100" t="str">
        <f t="shared" si="1"/>
        <v>Уварова СофьяЖ16</v>
      </c>
      <c r="B100" s="3">
        <v>4</v>
      </c>
      <c r="C100" t="s">
        <v>127</v>
      </c>
      <c r="D100" t="s">
        <v>27</v>
      </c>
      <c r="E100" s="4">
        <v>1.082175925925926E-2</v>
      </c>
      <c r="F100">
        <v>4</v>
      </c>
      <c r="G100">
        <v>197.1</v>
      </c>
      <c r="H100" t="s">
        <v>886</v>
      </c>
    </row>
    <row r="101" spans="1:8" x14ac:dyDescent="0.35">
      <c r="A101" t="str">
        <f t="shared" si="1"/>
        <v>Лаврова ВероникаЖ16</v>
      </c>
      <c r="B101" s="3">
        <v>5</v>
      </c>
      <c r="C101" t="s">
        <v>138</v>
      </c>
      <c r="D101" t="s">
        <v>27</v>
      </c>
      <c r="E101" s="4">
        <v>1.1354166666666667E-2</v>
      </c>
      <c r="F101">
        <v>5</v>
      </c>
      <c r="G101">
        <v>192</v>
      </c>
      <c r="H101" t="s">
        <v>886</v>
      </c>
    </row>
    <row r="102" spans="1:8" x14ac:dyDescent="0.35">
      <c r="A102" t="str">
        <f t="shared" si="1"/>
        <v>Огаркова УльянаЖ16</v>
      </c>
      <c r="B102" s="3">
        <v>6</v>
      </c>
      <c r="C102" t="s">
        <v>134</v>
      </c>
      <c r="D102" t="s">
        <v>17</v>
      </c>
      <c r="E102" s="4">
        <v>1.1481481481481483E-2</v>
      </c>
      <c r="F102">
        <v>6</v>
      </c>
      <c r="G102">
        <v>190.8</v>
      </c>
      <c r="H102" t="s">
        <v>886</v>
      </c>
    </row>
    <row r="103" spans="1:8" x14ac:dyDescent="0.35">
      <c r="A103" t="str">
        <f t="shared" si="1"/>
        <v>Репина МарияЖ16</v>
      </c>
      <c r="B103" s="3">
        <v>7</v>
      </c>
      <c r="C103" t="s">
        <v>129</v>
      </c>
      <c r="D103" t="s">
        <v>85</v>
      </c>
      <c r="E103" s="4">
        <v>1.1516203703703702E-2</v>
      </c>
      <c r="F103">
        <v>7</v>
      </c>
      <c r="G103">
        <v>190.5</v>
      </c>
      <c r="H103" t="s">
        <v>886</v>
      </c>
    </row>
    <row r="104" spans="1:8" x14ac:dyDescent="0.35">
      <c r="A104" t="str">
        <f t="shared" si="1"/>
        <v>Недоноскова АннаЖ16</v>
      </c>
      <c r="B104" s="3">
        <v>8</v>
      </c>
      <c r="C104" t="s">
        <v>141</v>
      </c>
      <c r="D104" t="s">
        <v>17</v>
      </c>
      <c r="E104" s="4">
        <v>1.1678240740740741E-2</v>
      </c>
      <c r="F104">
        <v>8</v>
      </c>
      <c r="G104">
        <v>188.9</v>
      </c>
      <c r="H104" t="s">
        <v>886</v>
      </c>
    </row>
    <row r="105" spans="1:8" x14ac:dyDescent="0.35">
      <c r="A105" t="str">
        <f t="shared" si="1"/>
        <v>Фоменко АнастасияЖ16</v>
      </c>
      <c r="B105" s="3">
        <v>9</v>
      </c>
      <c r="C105" t="s">
        <v>132</v>
      </c>
      <c r="D105" t="s">
        <v>53</v>
      </c>
      <c r="E105" s="4">
        <v>1.1817129629629629E-2</v>
      </c>
      <c r="F105">
        <v>9</v>
      </c>
      <c r="G105">
        <v>187.6</v>
      </c>
      <c r="H105" t="s">
        <v>886</v>
      </c>
    </row>
    <row r="106" spans="1:8" x14ac:dyDescent="0.35">
      <c r="A106" t="str">
        <f t="shared" si="1"/>
        <v>Максимова ВикторияЖ16</v>
      </c>
      <c r="B106" s="3">
        <v>10</v>
      </c>
      <c r="C106" t="s">
        <v>155</v>
      </c>
      <c r="D106" t="s">
        <v>20</v>
      </c>
      <c r="E106" s="4">
        <v>1.2291666666666666E-2</v>
      </c>
      <c r="F106">
        <v>10</v>
      </c>
      <c r="G106">
        <v>183.1</v>
      </c>
      <c r="H106" t="s">
        <v>886</v>
      </c>
    </row>
    <row r="107" spans="1:8" x14ac:dyDescent="0.35">
      <c r="A107" t="str">
        <f t="shared" si="1"/>
        <v>Бердникова АринаЖ16</v>
      </c>
      <c r="B107" s="3">
        <v>11</v>
      </c>
      <c r="C107" t="s">
        <v>137</v>
      </c>
      <c r="D107" t="s">
        <v>53</v>
      </c>
      <c r="E107" s="4">
        <v>1.2395833333333335E-2</v>
      </c>
      <c r="F107">
        <v>11</v>
      </c>
      <c r="G107">
        <v>182.1</v>
      </c>
      <c r="H107" t="s">
        <v>886</v>
      </c>
    </row>
    <row r="108" spans="1:8" x14ac:dyDescent="0.35">
      <c r="A108" t="str">
        <f t="shared" si="1"/>
        <v>Семибратова МаргаритаЖ16</v>
      </c>
      <c r="B108" s="3">
        <v>12</v>
      </c>
      <c r="C108" t="s">
        <v>144</v>
      </c>
      <c r="D108" t="s">
        <v>51</v>
      </c>
      <c r="E108" s="4">
        <v>1.2499999999999999E-2</v>
      </c>
      <c r="F108">
        <v>12</v>
      </c>
      <c r="G108">
        <v>181.1</v>
      </c>
      <c r="H108" t="s">
        <v>886</v>
      </c>
    </row>
    <row r="109" spans="1:8" x14ac:dyDescent="0.35">
      <c r="A109" t="str">
        <f t="shared" si="1"/>
        <v>Савельева АринаЖ16</v>
      </c>
      <c r="B109" s="3">
        <v>13</v>
      </c>
      <c r="C109" t="s">
        <v>139</v>
      </c>
      <c r="D109" t="s">
        <v>17</v>
      </c>
      <c r="E109" s="4">
        <v>1.2766203703703703E-2</v>
      </c>
      <c r="F109">
        <v>13</v>
      </c>
      <c r="G109">
        <v>178.6</v>
      </c>
      <c r="H109" t="s">
        <v>886</v>
      </c>
    </row>
    <row r="110" spans="1:8" x14ac:dyDescent="0.35">
      <c r="A110" t="str">
        <f t="shared" si="1"/>
        <v>Салькова ДарьяЖ16</v>
      </c>
      <c r="B110" s="3">
        <v>14</v>
      </c>
      <c r="C110" t="s">
        <v>136</v>
      </c>
      <c r="D110" t="s">
        <v>45</v>
      </c>
      <c r="E110" s="4">
        <v>1.2916666666666667E-2</v>
      </c>
      <c r="F110">
        <v>14</v>
      </c>
      <c r="G110">
        <v>177.1</v>
      </c>
      <c r="H110" t="s">
        <v>886</v>
      </c>
    </row>
    <row r="111" spans="1:8" x14ac:dyDescent="0.35">
      <c r="A111" t="str">
        <f t="shared" si="1"/>
        <v>Соболева АнастасияЖ16</v>
      </c>
      <c r="B111" s="3">
        <v>15</v>
      </c>
      <c r="C111" t="s">
        <v>707</v>
      </c>
      <c r="D111" t="s">
        <v>85</v>
      </c>
      <c r="E111" s="4">
        <v>1.2974537037037036E-2</v>
      </c>
      <c r="F111">
        <v>15</v>
      </c>
      <c r="G111">
        <v>176.6</v>
      </c>
      <c r="H111" t="s">
        <v>886</v>
      </c>
    </row>
    <row r="112" spans="1:8" x14ac:dyDescent="0.35">
      <c r="A112" t="str">
        <f t="shared" si="1"/>
        <v>Бирюк МарияЖ16</v>
      </c>
      <c r="B112" s="3">
        <v>16</v>
      </c>
      <c r="C112" t="s">
        <v>705</v>
      </c>
      <c r="D112" t="s">
        <v>96</v>
      </c>
      <c r="E112" s="4">
        <v>1.3043981481481483E-2</v>
      </c>
      <c r="F112">
        <v>16</v>
      </c>
      <c r="G112">
        <v>175.9</v>
      </c>
      <c r="H112" t="s">
        <v>886</v>
      </c>
    </row>
    <row r="113" spans="1:8" x14ac:dyDescent="0.35">
      <c r="A113" t="str">
        <f t="shared" si="1"/>
        <v>Глаголева ЕленаЖ16</v>
      </c>
      <c r="B113" s="3">
        <v>17</v>
      </c>
      <c r="C113" t="s">
        <v>135</v>
      </c>
      <c r="D113" t="s">
        <v>528</v>
      </c>
      <c r="E113" s="4">
        <v>1.3194444444444444E-2</v>
      </c>
      <c r="F113">
        <v>17</v>
      </c>
      <c r="G113">
        <v>174.5</v>
      </c>
      <c r="H113" t="s">
        <v>886</v>
      </c>
    </row>
    <row r="114" spans="1:8" x14ac:dyDescent="0.35">
      <c r="A114" t="str">
        <f t="shared" si="1"/>
        <v>Герина ВероникаЖ16</v>
      </c>
      <c r="B114" s="3">
        <v>18</v>
      </c>
      <c r="C114" t="s">
        <v>706</v>
      </c>
      <c r="D114" t="s">
        <v>45</v>
      </c>
      <c r="E114" s="4">
        <v>1.3391203703703704E-2</v>
      </c>
      <c r="F114">
        <v>18</v>
      </c>
      <c r="G114">
        <v>172.6</v>
      </c>
      <c r="H114" t="s">
        <v>886</v>
      </c>
    </row>
    <row r="115" spans="1:8" x14ac:dyDescent="0.35">
      <c r="A115" t="str">
        <f t="shared" si="1"/>
        <v>Чиркова АннаЖ16</v>
      </c>
      <c r="B115" s="3">
        <v>19</v>
      </c>
      <c r="C115" t="s">
        <v>149</v>
      </c>
      <c r="D115" t="s">
        <v>22</v>
      </c>
      <c r="E115" s="4">
        <v>1.3587962962962963E-2</v>
      </c>
      <c r="F115">
        <v>19</v>
      </c>
      <c r="G115">
        <v>170.8</v>
      </c>
      <c r="H115" t="s">
        <v>886</v>
      </c>
    </row>
    <row r="116" spans="1:8" x14ac:dyDescent="0.35">
      <c r="A116" t="str">
        <f t="shared" si="1"/>
        <v>Бердникова ЕваЖ16</v>
      </c>
      <c r="B116" s="3">
        <v>20</v>
      </c>
      <c r="C116" t="s">
        <v>140</v>
      </c>
      <c r="D116" t="s">
        <v>53</v>
      </c>
      <c r="E116" s="4">
        <v>1.4108796296296295E-2</v>
      </c>
      <c r="F116">
        <v>20</v>
      </c>
      <c r="G116">
        <v>165.8</v>
      </c>
      <c r="H116" t="s">
        <v>886</v>
      </c>
    </row>
    <row r="117" spans="1:8" x14ac:dyDescent="0.35">
      <c r="A117" t="str">
        <f t="shared" si="1"/>
        <v>Глаголева АнастасияЖ16</v>
      </c>
      <c r="B117" s="3">
        <v>21</v>
      </c>
      <c r="C117" t="s">
        <v>145</v>
      </c>
      <c r="D117" t="s">
        <v>528</v>
      </c>
      <c r="E117" s="4">
        <v>1.4444444444444446E-2</v>
      </c>
      <c r="F117">
        <v>21</v>
      </c>
      <c r="G117">
        <v>162.6</v>
      </c>
      <c r="H117" t="s">
        <v>886</v>
      </c>
    </row>
    <row r="118" spans="1:8" x14ac:dyDescent="0.35">
      <c r="A118" t="str">
        <f t="shared" si="1"/>
        <v>Мелихова МарияЖ16</v>
      </c>
      <c r="B118" s="3">
        <v>22</v>
      </c>
      <c r="C118" t="s">
        <v>148</v>
      </c>
      <c r="D118" t="s">
        <v>22</v>
      </c>
      <c r="E118" s="4">
        <v>1.5081018518518516E-2</v>
      </c>
      <c r="F118">
        <v>22</v>
      </c>
      <c r="G118">
        <v>156.5</v>
      </c>
      <c r="H118" t="s">
        <v>886</v>
      </c>
    </row>
    <row r="119" spans="1:8" x14ac:dyDescent="0.35">
      <c r="A119" t="str">
        <f t="shared" si="1"/>
        <v>Тараненко ВладиславаЖ16</v>
      </c>
      <c r="B119" s="3">
        <v>23</v>
      </c>
      <c r="C119" t="s">
        <v>142</v>
      </c>
      <c r="D119" t="s">
        <v>40</v>
      </c>
      <c r="E119" s="4">
        <v>1.5266203703703705E-2</v>
      </c>
      <c r="F119">
        <v>23</v>
      </c>
      <c r="G119">
        <v>154.80000000000001</v>
      </c>
      <c r="H119" t="s">
        <v>886</v>
      </c>
    </row>
    <row r="120" spans="1:8" x14ac:dyDescent="0.35">
      <c r="A120" t="str">
        <f t="shared" si="1"/>
        <v>Талтынова ВикторияЖ16</v>
      </c>
      <c r="B120" s="3">
        <v>24</v>
      </c>
      <c r="C120" t="s">
        <v>151</v>
      </c>
      <c r="D120" t="s">
        <v>45</v>
      </c>
      <c r="E120" s="4">
        <v>1.5381944444444443E-2</v>
      </c>
      <c r="F120">
        <v>24</v>
      </c>
      <c r="G120">
        <v>153.69999999999999</v>
      </c>
      <c r="H120" t="s">
        <v>886</v>
      </c>
    </row>
    <row r="121" spans="1:8" x14ac:dyDescent="0.35">
      <c r="A121" t="str">
        <f t="shared" si="1"/>
        <v>Малай МелисаЖ16</v>
      </c>
      <c r="B121" s="3">
        <v>25</v>
      </c>
      <c r="C121" t="s">
        <v>153</v>
      </c>
      <c r="D121" t="s">
        <v>34</v>
      </c>
      <c r="E121" s="4">
        <v>1.8090277777777778E-2</v>
      </c>
      <c r="F121">
        <v>25</v>
      </c>
      <c r="G121">
        <v>127.9</v>
      </c>
      <c r="H121" t="s">
        <v>886</v>
      </c>
    </row>
    <row r="122" spans="1:8" x14ac:dyDescent="0.35">
      <c r="A122" t="str">
        <f t="shared" si="1"/>
        <v>Зиновьева АлинаЖ16</v>
      </c>
      <c r="B122" s="3">
        <v>26</v>
      </c>
      <c r="C122" t="s">
        <v>666</v>
      </c>
      <c r="D122" t="s">
        <v>53</v>
      </c>
      <c r="E122" s="4">
        <v>1.9502314814814816E-2</v>
      </c>
      <c r="F122">
        <v>26</v>
      </c>
      <c r="G122">
        <v>114.5</v>
      </c>
      <c r="H122" t="s">
        <v>886</v>
      </c>
    </row>
    <row r="123" spans="1:8" x14ac:dyDescent="0.35">
      <c r="A123" t="str">
        <f t="shared" si="1"/>
        <v>Чиркова МарияЖ16</v>
      </c>
      <c r="B123" s="3">
        <v>27</v>
      </c>
      <c r="C123" t="s">
        <v>154</v>
      </c>
      <c r="D123" t="s">
        <v>25</v>
      </c>
      <c r="E123" s="4">
        <v>2.0405092592592593E-2</v>
      </c>
      <c r="F123">
        <v>27</v>
      </c>
      <c r="G123">
        <v>105.9</v>
      </c>
      <c r="H123" t="s">
        <v>886</v>
      </c>
    </row>
    <row r="124" spans="1:8" x14ac:dyDescent="0.35">
      <c r="A124" t="str">
        <f t="shared" si="1"/>
        <v>Воробьева МарияЖ16</v>
      </c>
      <c r="B124" s="3">
        <v>28</v>
      </c>
      <c r="C124" t="s">
        <v>836</v>
      </c>
      <c r="D124" t="s">
        <v>216</v>
      </c>
      <c r="E124" s="4">
        <v>2.1261574074074075E-2</v>
      </c>
      <c r="F124">
        <v>28</v>
      </c>
      <c r="G124">
        <v>97.7</v>
      </c>
      <c r="H124" t="s">
        <v>886</v>
      </c>
    </row>
    <row r="125" spans="1:8" x14ac:dyDescent="0.35">
      <c r="A125" t="str">
        <f t="shared" si="1"/>
        <v/>
      </c>
    </row>
    <row r="126" spans="1:8" ht="15.5" x14ac:dyDescent="0.35">
      <c r="A126" t="str">
        <f t="shared" si="1"/>
        <v>12 КП, 2,6 км</v>
      </c>
      <c r="B126" s="1" t="s">
        <v>156</v>
      </c>
      <c r="C126" t="s">
        <v>837</v>
      </c>
    </row>
    <row r="127" spans="1:8" x14ac:dyDescent="0.35">
      <c r="A127" t="str">
        <f t="shared" si="1"/>
        <v/>
      </c>
    </row>
    <row r="128" spans="1:8" x14ac:dyDescent="0.35">
      <c r="A128" t="str">
        <f t="shared" si="1"/>
        <v>Фамилия, имя</v>
      </c>
      <c r="B128" s="2" t="s">
        <v>2</v>
      </c>
      <c r="C128" t="s">
        <v>3</v>
      </c>
      <c r="D128" t="s">
        <v>6</v>
      </c>
      <c r="E128" t="s">
        <v>8</v>
      </c>
      <c r="F128" t="s">
        <v>9</v>
      </c>
      <c r="G128" t="s">
        <v>10</v>
      </c>
    </row>
    <row r="129" spans="1:8" x14ac:dyDescent="0.35">
      <c r="A129" t="str">
        <f t="shared" si="1"/>
        <v>Кустова МарияЖ18</v>
      </c>
      <c r="B129" s="3">
        <v>1</v>
      </c>
      <c r="C129" t="s">
        <v>158</v>
      </c>
      <c r="D129" t="s">
        <v>34</v>
      </c>
      <c r="E129" s="4">
        <v>1.03125E-2</v>
      </c>
      <c r="F129">
        <v>1</v>
      </c>
      <c r="G129">
        <v>200</v>
      </c>
      <c r="H129" t="s">
        <v>887</v>
      </c>
    </row>
    <row r="130" spans="1:8" x14ac:dyDescent="0.35">
      <c r="A130" t="str">
        <f t="shared" si="1"/>
        <v>Потапенко ЕлизаветаЖ18</v>
      </c>
      <c r="B130" s="3">
        <v>2</v>
      </c>
      <c r="C130" t="s">
        <v>163</v>
      </c>
      <c r="D130" t="s">
        <v>27</v>
      </c>
      <c r="E130" s="4">
        <v>1.1145833333333334E-2</v>
      </c>
      <c r="F130">
        <v>2</v>
      </c>
      <c r="G130">
        <v>192</v>
      </c>
      <c r="H130" t="s">
        <v>887</v>
      </c>
    </row>
    <row r="131" spans="1:8" x14ac:dyDescent="0.35">
      <c r="A131" t="str">
        <f t="shared" si="1"/>
        <v>Перепеченая АннаЖ18</v>
      </c>
      <c r="B131" s="3">
        <v>3</v>
      </c>
      <c r="C131" t="s">
        <v>161</v>
      </c>
      <c r="D131" t="s">
        <v>40</v>
      </c>
      <c r="E131" s="4">
        <v>1.230324074074074E-2</v>
      </c>
      <c r="F131">
        <v>3</v>
      </c>
      <c r="G131">
        <v>180.7</v>
      </c>
      <c r="H131" t="s">
        <v>887</v>
      </c>
    </row>
    <row r="132" spans="1:8" x14ac:dyDescent="0.35">
      <c r="A132" t="str">
        <f t="shared" si="1"/>
        <v>Садова ДарьянаЖ18</v>
      </c>
      <c r="B132" s="3">
        <v>4</v>
      </c>
      <c r="C132" t="s">
        <v>143</v>
      </c>
      <c r="D132" t="s">
        <v>40</v>
      </c>
      <c r="E132" s="4">
        <v>1.3657407407407408E-2</v>
      </c>
      <c r="F132">
        <v>4</v>
      </c>
      <c r="G132">
        <v>167.6</v>
      </c>
      <c r="H132" t="s">
        <v>887</v>
      </c>
    </row>
    <row r="133" spans="1:8" x14ac:dyDescent="0.35">
      <c r="A133" t="str">
        <f t="shared" ref="A133:A196" si="2">C133&amp;H133</f>
        <v>Черепанова ЕкатеринаЖ18</v>
      </c>
      <c r="B133" s="3">
        <v>5</v>
      </c>
      <c r="C133" t="s">
        <v>167</v>
      </c>
      <c r="D133" t="s">
        <v>40</v>
      </c>
      <c r="E133" s="4">
        <v>1.3912037037037037E-2</v>
      </c>
      <c r="F133">
        <v>5</v>
      </c>
      <c r="G133">
        <v>165.1</v>
      </c>
      <c r="H133" t="s">
        <v>887</v>
      </c>
    </row>
    <row r="134" spans="1:8" x14ac:dyDescent="0.35">
      <c r="A134" t="str">
        <f t="shared" si="2"/>
        <v>Мелихова АнастасияЖ18</v>
      </c>
      <c r="B134" s="3">
        <v>6</v>
      </c>
      <c r="C134" t="s">
        <v>168</v>
      </c>
      <c r="D134" t="s">
        <v>22</v>
      </c>
      <c r="E134" s="4">
        <v>1.4305555555555557E-2</v>
      </c>
      <c r="F134">
        <v>6</v>
      </c>
      <c r="G134">
        <v>161.30000000000001</v>
      </c>
      <c r="H134" t="s">
        <v>887</v>
      </c>
    </row>
    <row r="135" spans="1:8" x14ac:dyDescent="0.35">
      <c r="A135" t="str">
        <f t="shared" si="2"/>
        <v>Вахтина ВераЖ18</v>
      </c>
      <c r="B135" s="3">
        <v>7</v>
      </c>
      <c r="C135" t="s">
        <v>838</v>
      </c>
      <c r="D135" t="s">
        <v>17</v>
      </c>
      <c r="E135" s="4">
        <v>1.758101851851852E-2</v>
      </c>
      <c r="F135">
        <v>7</v>
      </c>
      <c r="G135">
        <v>129.6</v>
      </c>
      <c r="H135" t="s">
        <v>887</v>
      </c>
    </row>
    <row r="136" spans="1:8" x14ac:dyDescent="0.35">
      <c r="A136" t="str">
        <f t="shared" si="2"/>
        <v/>
      </c>
    </row>
    <row r="137" spans="1:8" ht="15.5" x14ac:dyDescent="0.35">
      <c r="A137" t="str">
        <f t="shared" si="2"/>
        <v>12 КП, 2,6 км</v>
      </c>
      <c r="B137" s="1" t="s">
        <v>169</v>
      </c>
      <c r="C137" t="s">
        <v>837</v>
      </c>
    </row>
    <row r="138" spans="1:8" x14ac:dyDescent="0.35">
      <c r="A138" t="str">
        <f t="shared" si="2"/>
        <v/>
      </c>
    </row>
    <row r="139" spans="1:8" x14ac:dyDescent="0.35">
      <c r="A139" t="str">
        <f t="shared" si="2"/>
        <v>Фамилия, имя</v>
      </c>
      <c r="B139" s="2" t="s">
        <v>2</v>
      </c>
      <c r="C139" t="s">
        <v>3</v>
      </c>
      <c r="D139" t="s">
        <v>6</v>
      </c>
      <c r="E139" t="s">
        <v>8</v>
      </c>
      <c r="F139" t="s">
        <v>9</v>
      </c>
      <c r="G139" t="s">
        <v>10</v>
      </c>
    </row>
    <row r="140" spans="1:8" x14ac:dyDescent="0.35">
      <c r="A140" t="str">
        <f t="shared" si="2"/>
        <v>Георгиева МаргаритаЖ35</v>
      </c>
      <c r="B140" s="3">
        <v>1</v>
      </c>
      <c r="C140" t="s">
        <v>197</v>
      </c>
      <c r="D140" t="s">
        <v>51</v>
      </c>
      <c r="E140" s="4">
        <v>1.1099537037037038E-2</v>
      </c>
      <c r="F140">
        <v>1</v>
      </c>
      <c r="G140">
        <v>200</v>
      </c>
      <c r="H140" t="s">
        <v>888</v>
      </c>
    </row>
    <row r="141" spans="1:8" x14ac:dyDescent="0.35">
      <c r="A141" t="str">
        <f t="shared" si="2"/>
        <v>Макейчик НатальяЖ35</v>
      </c>
      <c r="B141" s="3">
        <v>2</v>
      </c>
      <c r="C141" t="s">
        <v>171</v>
      </c>
      <c r="D141" t="s">
        <v>40</v>
      </c>
      <c r="E141" s="4">
        <v>1.2870370370370372E-2</v>
      </c>
      <c r="F141">
        <v>2</v>
      </c>
      <c r="G141">
        <v>184.1</v>
      </c>
      <c r="H141" t="s">
        <v>888</v>
      </c>
    </row>
    <row r="142" spans="1:8" x14ac:dyDescent="0.35">
      <c r="A142" t="str">
        <f t="shared" si="2"/>
        <v>Захарова ЕленаЖ35</v>
      </c>
      <c r="B142" s="3">
        <v>3</v>
      </c>
      <c r="C142" t="s">
        <v>173</v>
      </c>
      <c r="D142" t="s">
        <v>40</v>
      </c>
      <c r="E142" s="4">
        <v>1.3506944444444445E-2</v>
      </c>
      <c r="F142">
        <v>3</v>
      </c>
      <c r="G142">
        <v>178.4</v>
      </c>
      <c r="H142" t="s">
        <v>888</v>
      </c>
    </row>
    <row r="143" spans="1:8" x14ac:dyDescent="0.35">
      <c r="A143" t="str">
        <f t="shared" si="2"/>
        <v>Хованская МарияЖ35</v>
      </c>
      <c r="B143" s="3">
        <v>4</v>
      </c>
      <c r="C143" t="s">
        <v>172</v>
      </c>
      <c r="D143" t="s">
        <v>34</v>
      </c>
      <c r="E143" s="4">
        <v>1.4108796296296295E-2</v>
      </c>
      <c r="F143">
        <v>4</v>
      </c>
      <c r="G143">
        <v>172.9</v>
      </c>
      <c r="H143" t="s">
        <v>888</v>
      </c>
    </row>
    <row r="144" spans="1:8" x14ac:dyDescent="0.35">
      <c r="A144" t="str">
        <f t="shared" si="2"/>
        <v>Кальницкая ГалинаЖ35</v>
      </c>
      <c r="B144" s="3">
        <v>5</v>
      </c>
      <c r="C144" t="s">
        <v>182</v>
      </c>
      <c r="D144" t="s">
        <v>34</v>
      </c>
      <c r="E144" s="4">
        <v>1.4490740740740742E-2</v>
      </c>
      <c r="F144">
        <v>5</v>
      </c>
      <c r="G144">
        <v>169.5</v>
      </c>
      <c r="H144" t="s">
        <v>888</v>
      </c>
    </row>
    <row r="145" spans="1:8" x14ac:dyDescent="0.35">
      <c r="A145" t="str">
        <f t="shared" si="2"/>
        <v>Лозинская ЮлияЖ35</v>
      </c>
      <c r="B145" s="3">
        <v>6</v>
      </c>
      <c r="C145" t="s">
        <v>181</v>
      </c>
      <c r="D145" t="s">
        <v>17</v>
      </c>
      <c r="E145" s="4">
        <v>1.4606481481481482E-2</v>
      </c>
      <c r="F145">
        <v>6</v>
      </c>
      <c r="G145">
        <v>168.5</v>
      </c>
      <c r="H145" t="s">
        <v>888</v>
      </c>
    </row>
    <row r="146" spans="1:8" x14ac:dyDescent="0.35">
      <c r="A146" t="str">
        <f t="shared" si="2"/>
        <v>Калининская СветланаЖ35</v>
      </c>
      <c r="B146" s="3">
        <v>7</v>
      </c>
      <c r="C146" t="s">
        <v>515</v>
      </c>
      <c r="D146" t="s">
        <v>528</v>
      </c>
      <c r="E146" s="4">
        <v>1.5011574074074075E-2</v>
      </c>
      <c r="F146">
        <v>7</v>
      </c>
      <c r="G146">
        <v>164.8</v>
      </c>
      <c r="H146" t="s">
        <v>888</v>
      </c>
    </row>
    <row r="147" spans="1:8" x14ac:dyDescent="0.35">
      <c r="A147" t="str">
        <f t="shared" si="2"/>
        <v>Репина ЕкатеринаЖ35</v>
      </c>
      <c r="B147" s="3">
        <v>8</v>
      </c>
      <c r="C147" t="s">
        <v>183</v>
      </c>
      <c r="D147" t="s">
        <v>85</v>
      </c>
      <c r="E147" s="4">
        <v>1.6145833333333335E-2</v>
      </c>
      <c r="F147">
        <v>8</v>
      </c>
      <c r="G147">
        <v>154.6</v>
      </c>
      <c r="H147" t="s">
        <v>888</v>
      </c>
    </row>
    <row r="148" spans="1:8" x14ac:dyDescent="0.35">
      <c r="A148" t="str">
        <f t="shared" si="2"/>
        <v>Паршикова ТатьянаЖ35</v>
      </c>
      <c r="B148" s="3">
        <v>9</v>
      </c>
      <c r="C148" t="s">
        <v>514</v>
      </c>
      <c r="D148" t="s">
        <v>528</v>
      </c>
      <c r="E148" s="4">
        <v>1.6423611111111111E-2</v>
      </c>
      <c r="F148">
        <v>9</v>
      </c>
      <c r="G148">
        <v>152.1</v>
      </c>
      <c r="H148" t="s">
        <v>888</v>
      </c>
    </row>
    <row r="149" spans="1:8" x14ac:dyDescent="0.35">
      <c r="A149" t="str">
        <f t="shared" si="2"/>
        <v>Шевелева ИннаЖ35</v>
      </c>
      <c r="B149" s="3">
        <v>10</v>
      </c>
      <c r="C149" t="s">
        <v>174</v>
      </c>
      <c r="E149" s="4">
        <v>1.6932870370370369E-2</v>
      </c>
      <c r="F149">
        <v>10</v>
      </c>
      <c r="G149">
        <v>147.5</v>
      </c>
      <c r="H149" t="s">
        <v>888</v>
      </c>
    </row>
    <row r="150" spans="1:8" x14ac:dyDescent="0.35">
      <c r="A150" t="str">
        <f t="shared" si="2"/>
        <v>Коноплева ИринаЖ35</v>
      </c>
      <c r="B150" s="3">
        <v>11</v>
      </c>
      <c r="C150" t="s">
        <v>186</v>
      </c>
      <c r="D150" t="s">
        <v>528</v>
      </c>
      <c r="E150" s="4">
        <v>1.9386574074074073E-2</v>
      </c>
      <c r="F150">
        <v>11</v>
      </c>
      <c r="G150">
        <v>125.4</v>
      </c>
      <c r="H150" t="s">
        <v>888</v>
      </c>
    </row>
    <row r="151" spans="1:8" x14ac:dyDescent="0.35">
      <c r="A151" t="str">
        <f t="shared" si="2"/>
        <v>Сенцова МарияЖ35</v>
      </c>
      <c r="B151" s="3">
        <v>12</v>
      </c>
      <c r="C151" t="s">
        <v>819</v>
      </c>
      <c r="D151" t="s">
        <v>53</v>
      </c>
      <c r="E151" s="4">
        <v>1.9918981481481482E-2</v>
      </c>
      <c r="F151">
        <v>12</v>
      </c>
      <c r="G151">
        <v>120.6</v>
      </c>
      <c r="H151" t="s">
        <v>888</v>
      </c>
    </row>
    <row r="152" spans="1:8" x14ac:dyDescent="0.35">
      <c r="A152" t="str">
        <f t="shared" si="2"/>
        <v>Свиридова ЛюбовьЖ35</v>
      </c>
      <c r="B152" s="3">
        <v>13</v>
      </c>
      <c r="C152" t="s">
        <v>716</v>
      </c>
      <c r="D152" t="s">
        <v>40</v>
      </c>
      <c r="E152" s="4">
        <v>2.0011574074074074E-2</v>
      </c>
      <c r="F152">
        <v>13</v>
      </c>
      <c r="G152">
        <v>119.8</v>
      </c>
      <c r="H152" t="s">
        <v>888</v>
      </c>
    </row>
    <row r="153" spans="1:8" x14ac:dyDescent="0.35">
      <c r="A153" t="str">
        <f t="shared" si="2"/>
        <v>Комарова МаринаЖ35</v>
      </c>
      <c r="B153" s="3">
        <v>14</v>
      </c>
      <c r="C153" t="s">
        <v>839</v>
      </c>
      <c r="D153" t="s">
        <v>22</v>
      </c>
      <c r="E153" s="4">
        <v>2.0590277777777777E-2</v>
      </c>
      <c r="F153">
        <v>14</v>
      </c>
      <c r="G153">
        <v>114.5</v>
      </c>
      <c r="H153" t="s">
        <v>888</v>
      </c>
    </row>
    <row r="154" spans="1:8" x14ac:dyDescent="0.35">
      <c r="A154" t="str">
        <f t="shared" si="2"/>
        <v>Киселёва НадеждаЖ35</v>
      </c>
      <c r="B154" s="3">
        <v>15</v>
      </c>
      <c r="C154" t="s">
        <v>717</v>
      </c>
      <c r="D154" t="s">
        <v>40</v>
      </c>
      <c r="E154" s="4">
        <v>2.2442129629629631E-2</v>
      </c>
      <c r="F154">
        <v>15</v>
      </c>
      <c r="G154">
        <v>97.9</v>
      </c>
      <c r="H154" t="s">
        <v>888</v>
      </c>
    </row>
    <row r="155" spans="1:8" x14ac:dyDescent="0.35">
      <c r="A155" t="str">
        <f t="shared" si="2"/>
        <v/>
      </c>
    </row>
    <row r="156" spans="1:8" ht="15.5" x14ac:dyDescent="0.35">
      <c r="A156" t="str">
        <f t="shared" si="2"/>
        <v>14 КП, 2,5 км</v>
      </c>
      <c r="B156" s="1" t="s">
        <v>187</v>
      </c>
      <c r="C156" t="s">
        <v>710</v>
      </c>
    </row>
    <row r="157" spans="1:8" x14ac:dyDescent="0.35">
      <c r="A157" t="str">
        <f t="shared" si="2"/>
        <v/>
      </c>
    </row>
    <row r="158" spans="1:8" x14ac:dyDescent="0.35">
      <c r="A158" t="str">
        <f t="shared" si="2"/>
        <v>Фамилия, имя</v>
      </c>
      <c r="B158" s="2" t="s">
        <v>2</v>
      </c>
      <c r="C158" t="s">
        <v>3</v>
      </c>
      <c r="D158" t="s">
        <v>6</v>
      </c>
      <c r="E158" t="s">
        <v>8</v>
      </c>
      <c r="F158" t="s">
        <v>9</v>
      </c>
      <c r="G158" t="s">
        <v>10</v>
      </c>
    </row>
    <row r="159" spans="1:8" x14ac:dyDescent="0.35">
      <c r="A159" t="str">
        <f t="shared" si="2"/>
        <v>Валова ЕленаЖ55</v>
      </c>
      <c r="B159" s="3">
        <v>1</v>
      </c>
      <c r="C159" t="s">
        <v>563</v>
      </c>
      <c r="E159" s="4">
        <v>1.40625E-2</v>
      </c>
      <c r="F159">
        <v>1</v>
      </c>
      <c r="G159">
        <v>200</v>
      </c>
      <c r="H159" t="s">
        <v>889</v>
      </c>
    </row>
    <row r="160" spans="1:8" x14ac:dyDescent="0.35">
      <c r="A160" t="str">
        <f t="shared" si="2"/>
        <v>Дурнова ЕленаЖ55</v>
      </c>
      <c r="B160" s="3">
        <v>2</v>
      </c>
      <c r="C160" t="s">
        <v>566</v>
      </c>
      <c r="E160" s="4">
        <v>1.6249999999999997E-2</v>
      </c>
      <c r="F160">
        <v>2</v>
      </c>
      <c r="G160">
        <v>184.5</v>
      </c>
      <c r="H160" t="s">
        <v>889</v>
      </c>
    </row>
    <row r="161" spans="1:8" x14ac:dyDescent="0.35">
      <c r="A161" t="str">
        <f t="shared" si="2"/>
        <v>Косыгина ВераЖ55</v>
      </c>
      <c r="B161" s="3">
        <v>3</v>
      </c>
      <c r="C161" t="s">
        <v>522</v>
      </c>
      <c r="E161" s="4">
        <v>1.7175925925925924E-2</v>
      </c>
      <c r="F161">
        <v>3</v>
      </c>
      <c r="G161">
        <v>177.9</v>
      </c>
      <c r="H161" t="s">
        <v>889</v>
      </c>
    </row>
    <row r="162" spans="1:8" x14ac:dyDescent="0.35">
      <c r="A162" t="str">
        <f t="shared" si="2"/>
        <v>Грибанова ВераЖ55</v>
      </c>
      <c r="B162" s="3">
        <v>4</v>
      </c>
      <c r="C162" t="s">
        <v>719</v>
      </c>
      <c r="E162" s="4">
        <v>2.3229166666666665E-2</v>
      </c>
      <c r="F162">
        <v>4</v>
      </c>
      <c r="G162">
        <v>134.9</v>
      </c>
      <c r="H162" t="s">
        <v>889</v>
      </c>
    </row>
    <row r="163" spans="1:8" x14ac:dyDescent="0.35">
      <c r="A163" t="str">
        <f t="shared" si="2"/>
        <v/>
      </c>
    </row>
    <row r="164" spans="1:8" ht="15.5" x14ac:dyDescent="0.35">
      <c r="A164" t="str">
        <f t="shared" si="2"/>
        <v>15 КП, 2,9 км</v>
      </c>
      <c r="B164" s="1" t="s">
        <v>194</v>
      </c>
      <c r="C164" t="s">
        <v>840</v>
      </c>
    </row>
    <row r="165" spans="1:8" x14ac:dyDescent="0.35">
      <c r="A165" t="str">
        <f t="shared" si="2"/>
        <v/>
      </c>
    </row>
    <row r="166" spans="1:8" x14ac:dyDescent="0.35">
      <c r="A166" t="str">
        <f t="shared" si="2"/>
        <v>Фамилия, имя</v>
      </c>
      <c r="B166" s="2" t="s">
        <v>2</v>
      </c>
      <c r="C166" t="s">
        <v>3</v>
      </c>
      <c r="D166" t="s">
        <v>6</v>
      </c>
      <c r="E166" t="s">
        <v>8</v>
      </c>
      <c r="F166" t="s">
        <v>9</v>
      </c>
      <c r="G166" t="s">
        <v>10</v>
      </c>
    </row>
    <row r="167" spans="1:8" x14ac:dyDescent="0.35">
      <c r="A167" t="str">
        <f t="shared" si="2"/>
        <v>Калинина ЛилияЖЭ</v>
      </c>
      <c r="B167" s="3">
        <v>1</v>
      </c>
      <c r="C167" t="s">
        <v>723</v>
      </c>
      <c r="D167" t="s">
        <v>40</v>
      </c>
      <c r="E167" s="4">
        <v>1.1006944444444444E-2</v>
      </c>
      <c r="F167">
        <v>1</v>
      </c>
      <c r="G167">
        <v>200</v>
      </c>
      <c r="H167" t="s">
        <v>890</v>
      </c>
    </row>
    <row r="168" spans="1:8" x14ac:dyDescent="0.35">
      <c r="A168" t="str">
        <f t="shared" si="2"/>
        <v>Скачкова ТатьянаЖЭ</v>
      </c>
      <c r="B168" s="3">
        <v>2</v>
      </c>
      <c r="C168" t="s">
        <v>196</v>
      </c>
      <c r="D168" t="s">
        <v>40</v>
      </c>
      <c r="E168" s="4">
        <v>1.2407407407407409E-2</v>
      </c>
      <c r="F168">
        <v>2</v>
      </c>
      <c r="G168">
        <v>187.3</v>
      </c>
      <c r="H168" t="s">
        <v>890</v>
      </c>
    </row>
    <row r="169" spans="1:8" x14ac:dyDescent="0.35">
      <c r="A169" t="str">
        <f t="shared" si="2"/>
        <v>Божко ЕкатеринаЖЭ</v>
      </c>
      <c r="B169" s="3">
        <v>3</v>
      </c>
      <c r="C169" t="s">
        <v>202</v>
      </c>
      <c r="D169" t="s">
        <v>40</v>
      </c>
      <c r="E169" s="4">
        <v>1.255787037037037E-2</v>
      </c>
      <c r="F169">
        <v>3</v>
      </c>
      <c r="G169">
        <v>186</v>
      </c>
      <c r="H169" t="s">
        <v>890</v>
      </c>
    </row>
    <row r="170" spans="1:8" x14ac:dyDescent="0.35">
      <c r="A170" t="str">
        <f t="shared" si="2"/>
        <v>Шамарина ЕкатеринаЖЭ</v>
      </c>
      <c r="B170" s="3">
        <v>4</v>
      </c>
      <c r="C170" t="s">
        <v>198</v>
      </c>
      <c r="D170" t="s">
        <v>34</v>
      </c>
      <c r="E170" s="4">
        <v>1.2997685185185183E-2</v>
      </c>
      <c r="F170">
        <v>4</v>
      </c>
      <c r="G170">
        <v>182</v>
      </c>
      <c r="H170" t="s">
        <v>890</v>
      </c>
    </row>
    <row r="171" spans="1:8" x14ac:dyDescent="0.35">
      <c r="A171" t="str">
        <f t="shared" si="2"/>
        <v>Киселёва АннаЖЭ</v>
      </c>
      <c r="B171" s="3">
        <v>5</v>
      </c>
      <c r="C171" t="s">
        <v>725</v>
      </c>
      <c r="D171" t="s">
        <v>34</v>
      </c>
      <c r="E171" s="4">
        <v>1.3472222222222221E-2</v>
      </c>
      <c r="F171">
        <v>5</v>
      </c>
      <c r="G171">
        <v>177.7</v>
      </c>
      <c r="H171" t="s">
        <v>890</v>
      </c>
    </row>
    <row r="172" spans="1:8" x14ac:dyDescent="0.35">
      <c r="A172" t="str">
        <f t="shared" si="2"/>
        <v>Попова АннаЖЭ</v>
      </c>
      <c r="B172" s="3">
        <v>6</v>
      </c>
      <c r="C172" t="s">
        <v>203</v>
      </c>
      <c r="D172" t="s">
        <v>529</v>
      </c>
      <c r="E172" s="4">
        <v>1.3877314814814815E-2</v>
      </c>
      <c r="F172">
        <v>6</v>
      </c>
      <c r="G172">
        <v>174</v>
      </c>
      <c r="H172" t="s">
        <v>890</v>
      </c>
    </row>
    <row r="173" spans="1:8" x14ac:dyDescent="0.35">
      <c r="A173" t="str">
        <f t="shared" si="2"/>
        <v>Чудина ТатьянаЖЭ</v>
      </c>
      <c r="B173" s="3">
        <v>7</v>
      </c>
      <c r="C173" t="s">
        <v>206</v>
      </c>
      <c r="D173" t="s">
        <v>22</v>
      </c>
      <c r="E173" s="4">
        <v>1.5636574074074074E-2</v>
      </c>
      <c r="F173">
        <v>7</v>
      </c>
      <c r="G173">
        <v>158</v>
      </c>
      <c r="H173" t="s">
        <v>890</v>
      </c>
    </row>
    <row r="174" spans="1:8" x14ac:dyDescent="0.35">
      <c r="A174" t="str">
        <f t="shared" si="2"/>
        <v>Плахотина ИринаЖЭ</v>
      </c>
      <c r="B174" s="3">
        <v>8</v>
      </c>
      <c r="C174" t="s">
        <v>572</v>
      </c>
      <c r="E174" s="4">
        <v>1.5960648148148151E-2</v>
      </c>
      <c r="F174">
        <v>8</v>
      </c>
      <c r="G174">
        <v>155</v>
      </c>
      <c r="H174" t="s">
        <v>890</v>
      </c>
    </row>
    <row r="175" spans="1:8" x14ac:dyDescent="0.35">
      <c r="A175" t="str">
        <f t="shared" si="2"/>
        <v>Чавкина ЕлизаветаЖЭ</v>
      </c>
      <c r="B175" s="3">
        <v>9</v>
      </c>
      <c r="C175" t="s">
        <v>207</v>
      </c>
      <c r="D175" t="s">
        <v>22</v>
      </c>
      <c r="E175" s="4">
        <v>2.1712962962962962E-2</v>
      </c>
      <c r="F175">
        <v>9</v>
      </c>
      <c r="G175">
        <v>102.8</v>
      </c>
      <c r="H175" t="s">
        <v>890</v>
      </c>
    </row>
    <row r="176" spans="1:8" x14ac:dyDescent="0.35">
      <c r="A176" t="str">
        <f t="shared" si="2"/>
        <v>Райкова ДарьяЖЭ</v>
      </c>
      <c r="B176" s="3">
        <v>10</v>
      </c>
      <c r="C176" t="s">
        <v>730</v>
      </c>
      <c r="D176" t="s">
        <v>34</v>
      </c>
      <c r="G176">
        <v>0</v>
      </c>
      <c r="H176" t="s">
        <v>890</v>
      </c>
    </row>
    <row r="177" spans="1:8" x14ac:dyDescent="0.35">
      <c r="A177" t="str">
        <f t="shared" si="2"/>
        <v/>
      </c>
    </row>
    <row r="178" spans="1:8" ht="15.5" x14ac:dyDescent="0.35">
      <c r="A178" t="str">
        <f t="shared" si="2"/>
        <v>9 КП, 1,5 км</v>
      </c>
      <c r="B178" s="1" t="s">
        <v>209</v>
      </c>
      <c r="C178" t="s">
        <v>575</v>
      </c>
    </row>
    <row r="179" spans="1:8" x14ac:dyDescent="0.35">
      <c r="A179" t="str">
        <f t="shared" si="2"/>
        <v/>
      </c>
    </row>
    <row r="180" spans="1:8" x14ac:dyDescent="0.35">
      <c r="A180" t="str">
        <f t="shared" si="2"/>
        <v>Фамилия, имя</v>
      </c>
      <c r="B180" s="2" t="s">
        <v>2</v>
      </c>
      <c r="C180" t="s">
        <v>3</v>
      </c>
      <c r="D180" t="s">
        <v>6</v>
      </c>
      <c r="E180" t="s">
        <v>8</v>
      </c>
      <c r="F180" t="s">
        <v>9</v>
      </c>
      <c r="G180" t="s">
        <v>10</v>
      </c>
    </row>
    <row r="181" spans="1:8" x14ac:dyDescent="0.35">
      <c r="A181" t="str">
        <f t="shared" si="2"/>
        <v>Акулов СтепанМ10</v>
      </c>
      <c r="B181" s="3">
        <v>1</v>
      </c>
      <c r="C181" t="s">
        <v>732</v>
      </c>
      <c r="D181" t="e">
        <f>-РФ</f>
        <v>#NAME?</v>
      </c>
      <c r="E181" s="4">
        <v>8.3333333333333332E-3</v>
      </c>
      <c r="F181">
        <v>1</v>
      </c>
      <c r="G181">
        <v>200</v>
      </c>
      <c r="H181" t="s">
        <v>891</v>
      </c>
    </row>
    <row r="182" spans="1:8" x14ac:dyDescent="0.35">
      <c r="A182" t="str">
        <f t="shared" si="2"/>
        <v>Мыцыков ИванМ10</v>
      </c>
      <c r="B182" s="3">
        <v>2</v>
      </c>
      <c r="C182" t="s">
        <v>734</v>
      </c>
      <c r="D182" t="e">
        <f>-РФ</f>
        <v>#NAME?</v>
      </c>
      <c r="E182" s="4">
        <v>9.7106481481481471E-3</v>
      </c>
      <c r="F182">
        <v>2</v>
      </c>
      <c r="G182">
        <v>183.5</v>
      </c>
      <c r="H182" t="s">
        <v>891</v>
      </c>
    </row>
    <row r="183" spans="1:8" x14ac:dyDescent="0.35">
      <c r="A183" t="str">
        <f t="shared" si="2"/>
        <v>Попов ДмитрийМ10</v>
      </c>
      <c r="B183" s="3">
        <v>3</v>
      </c>
      <c r="C183" t="s">
        <v>230</v>
      </c>
      <c r="D183" t="s">
        <v>53</v>
      </c>
      <c r="E183" s="4">
        <v>9.9189814814814817E-3</v>
      </c>
      <c r="F183">
        <v>3</v>
      </c>
      <c r="G183">
        <v>181</v>
      </c>
      <c r="H183" t="s">
        <v>891</v>
      </c>
    </row>
    <row r="184" spans="1:8" x14ac:dyDescent="0.35">
      <c r="A184" t="str">
        <f t="shared" si="2"/>
        <v>Щербаков АртёмМ10</v>
      </c>
      <c r="B184" s="3">
        <v>4</v>
      </c>
      <c r="C184" t="s">
        <v>217</v>
      </c>
      <c r="D184" t="s">
        <v>51</v>
      </c>
      <c r="E184" s="4">
        <v>0.01</v>
      </c>
      <c r="F184">
        <v>4</v>
      </c>
      <c r="G184">
        <v>180</v>
      </c>
      <c r="H184" t="s">
        <v>891</v>
      </c>
    </row>
    <row r="185" spans="1:8" x14ac:dyDescent="0.35">
      <c r="A185" t="str">
        <f t="shared" si="2"/>
        <v>Косарев ДмитрийМ10</v>
      </c>
      <c r="B185" s="3">
        <v>5</v>
      </c>
      <c r="C185" t="s">
        <v>226</v>
      </c>
      <c r="D185" t="s">
        <v>53</v>
      </c>
      <c r="E185" s="4">
        <v>1.0567129629629629E-2</v>
      </c>
      <c r="F185">
        <v>5</v>
      </c>
      <c r="G185">
        <v>173.2</v>
      </c>
      <c r="H185" t="s">
        <v>891</v>
      </c>
    </row>
    <row r="186" spans="1:8" x14ac:dyDescent="0.35">
      <c r="A186" t="str">
        <f t="shared" si="2"/>
        <v>Тараненко ПлатонМ10</v>
      </c>
      <c r="B186" s="3">
        <v>6</v>
      </c>
      <c r="C186" t="s">
        <v>517</v>
      </c>
      <c r="D186" t="s">
        <v>40</v>
      </c>
      <c r="E186" s="4">
        <v>1.1469907407407408E-2</v>
      </c>
      <c r="F186">
        <v>6</v>
      </c>
      <c r="G186">
        <v>162.4</v>
      </c>
      <c r="H186" t="s">
        <v>891</v>
      </c>
    </row>
    <row r="187" spans="1:8" x14ac:dyDescent="0.35">
      <c r="A187" t="str">
        <f t="shared" si="2"/>
        <v>Киселев ИванМ10</v>
      </c>
      <c r="B187" s="3">
        <v>7</v>
      </c>
      <c r="C187" t="s">
        <v>212</v>
      </c>
      <c r="D187" t="s">
        <v>40</v>
      </c>
      <c r="E187" s="4">
        <v>1.1527777777777777E-2</v>
      </c>
      <c r="F187">
        <v>7</v>
      </c>
      <c r="G187">
        <v>161.69999999999999</v>
      </c>
      <c r="H187" t="s">
        <v>891</v>
      </c>
    </row>
    <row r="188" spans="1:8" x14ac:dyDescent="0.35">
      <c r="A188" t="str">
        <f t="shared" si="2"/>
        <v>Роднов ПрохорМ10</v>
      </c>
      <c r="B188" s="3">
        <v>8</v>
      </c>
      <c r="C188" t="s">
        <v>841</v>
      </c>
      <c r="D188" t="s">
        <v>216</v>
      </c>
      <c r="E188" s="4">
        <v>1.1608796296296296E-2</v>
      </c>
      <c r="F188">
        <v>8</v>
      </c>
      <c r="G188">
        <v>160.69999999999999</v>
      </c>
      <c r="H188" t="s">
        <v>891</v>
      </c>
    </row>
    <row r="189" spans="1:8" x14ac:dyDescent="0.35">
      <c r="A189" t="str">
        <f t="shared" si="2"/>
        <v>Головин ГеоргийМ10</v>
      </c>
      <c r="B189" s="3">
        <v>9</v>
      </c>
      <c r="C189" t="s">
        <v>218</v>
      </c>
      <c r="D189" t="s">
        <v>34</v>
      </c>
      <c r="E189" s="4">
        <v>1.1655092592592594E-2</v>
      </c>
      <c r="F189">
        <v>9</v>
      </c>
      <c r="G189">
        <v>160.19999999999999</v>
      </c>
      <c r="H189" t="s">
        <v>891</v>
      </c>
    </row>
    <row r="190" spans="1:8" x14ac:dyDescent="0.35">
      <c r="A190" t="str">
        <f t="shared" si="2"/>
        <v>Эммерт ЛеонидМ10</v>
      </c>
      <c r="B190" s="3">
        <v>10</v>
      </c>
      <c r="C190" t="s">
        <v>576</v>
      </c>
      <c r="D190" t="s">
        <v>17</v>
      </c>
      <c r="E190" s="4">
        <v>1.2430555555555554E-2</v>
      </c>
      <c r="F190">
        <v>10</v>
      </c>
      <c r="G190">
        <v>150.9</v>
      </c>
      <c r="H190" t="s">
        <v>891</v>
      </c>
    </row>
    <row r="191" spans="1:8" x14ac:dyDescent="0.35">
      <c r="A191" t="str">
        <f t="shared" si="2"/>
        <v>Дубовской ИванМ10</v>
      </c>
      <c r="B191" s="3">
        <v>11</v>
      </c>
      <c r="C191" t="s">
        <v>672</v>
      </c>
      <c r="D191" t="s">
        <v>45</v>
      </c>
      <c r="E191" s="4">
        <v>1.2673611111111109E-2</v>
      </c>
      <c r="F191">
        <v>11</v>
      </c>
      <c r="G191">
        <v>148</v>
      </c>
      <c r="H191" t="s">
        <v>891</v>
      </c>
    </row>
    <row r="192" spans="1:8" x14ac:dyDescent="0.35">
      <c r="A192" t="str">
        <f t="shared" si="2"/>
        <v>Георгиев ГеоргийМ10</v>
      </c>
      <c r="B192" s="3">
        <v>12</v>
      </c>
      <c r="C192" t="s">
        <v>215</v>
      </c>
      <c r="D192" t="s">
        <v>216</v>
      </c>
      <c r="E192" s="4">
        <v>1.2951388888888887E-2</v>
      </c>
      <c r="F192">
        <v>12</v>
      </c>
      <c r="G192">
        <v>144.6</v>
      </c>
      <c r="H192" t="s">
        <v>891</v>
      </c>
    </row>
    <row r="193" spans="1:8" x14ac:dyDescent="0.35">
      <c r="A193" t="str">
        <f t="shared" si="2"/>
        <v>Меньших ДаниилМ10</v>
      </c>
      <c r="B193" s="3">
        <v>13</v>
      </c>
      <c r="C193" t="s">
        <v>737</v>
      </c>
      <c r="D193" t="s">
        <v>53</v>
      </c>
      <c r="E193" s="4">
        <v>1.4826388888888889E-2</v>
      </c>
      <c r="F193">
        <v>13</v>
      </c>
      <c r="G193">
        <v>122.1</v>
      </c>
      <c r="H193" t="s">
        <v>891</v>
      </c>
    </row>
    <row r="194" spans="1:8" x14ac:dyDescent="0.35">
      <c r="A194" t="str">
        <f t="shared" si="2"/>
        <v>Першин РоманМ10</v>
      </c>
      <c r="B194" s="3">
        <v>14</v>
      </c>
      <c r="C194" t="s">
        <v>224</v>
      </c>
      <c r="D194" t="s">
        <v>25</v>
      </c>
      <c r="E194" s="4">
        <v>1.525462962962963E-2</v>
      </c>
      <c r="F194">
        <v>14</v>
      </c>
      <c r="G194">
        <v>117</v>
      </c>
      <c r="H194" t="s">
        <v>891</v>
      </c>
    </row>
    <row r="195" spans="1:8" x14ac:dyDescent="0.35">
      <c r="A195" t="str">
        <f t="shared" si="2"/>
        <v>Зеленский НикитаМ10</v>
      </c>
      <c r="B195" s="3">
        <v>15</v>
      </c>
      <c r="C195" t="s">
        <v>578</v>
      </c>
      <c r="D195" t="s">
        <v>64</v>
      </c>
      <c r="E195" s="4">
        <v>1.6145833333333335E-2</v>
      </c>
      <c r="F195">
        <v>15</v>
      </c>
      <c r="G195">
        <v>106.3</v>
      </c>
      <c r="H195" t="s">
        <v>891</v>
      </c>
    </row>
    <row r="196" spans="1:8" x14ac:dyDescent="0.35">
      <c r="A196" t="str">
        <f t="shared" si="2"/>
        <v>Рогов ВладиславМ10</v>
      </c>
      <c r="B196" s="3">
        <v>16</v>
      </c>
      <c r="C196" t="s">
        <v>667</v>
      </c>
      <c r="D196" t="s">
        <v>53</v>
      </c>
      <c r="E196" s="4">
        <v>1.6840277777777777E-2</v>
      </c>
      <c r="F196">
        <v>16</v>
      </c>
      <c r="G196">
        <v>98</v>
      </c>
      <c r="H196" t="s">
        <v>891</v>
      </c>
    </row>
    <row r="197" spans="1:8" x14ac:dyDescent="0.35">
      <c r="A197" t="str">
        <f t="shared" ref="A197:A260" si="3">C197&amp;H197</f>
        <v>Киселев ВикторМ10</v>
      </c>
      <c r="B197" s="3">
        <v>17</v>
      </c>
      <c r="C197" t="s">
        <v>525</v>
      </c>
      <c r="D197" t="s">
        <v>17</v>
      </c>
      <c r="E197" s="4">
        <v>1.7164351851851851E-2</v>
      </c>
      <c r="F197">
        <v>17</v>
      </c>
      <c r="G197">
        <v>94.1</v>
      </c>
      <c r="H197" t="s">
        <v>891</v>
      </c>
    </row>
    <row r="198" spans="1:8" x14ac:dyDescent="0.35">
      <c r="A198" t="str">
        <f t="shared" si="3"/>
        <v>Колесник ГеоргийМ10</v>
      </c>
      <c r="B198" s="3">
        <v>18</v>
      </c>
      <c r="C198" t="s">
        <v>213</v>
      </c>
      <c r="D198" t="s">
        <v>529</v>
      </c>
      <c r="E198" s="4">
        <v>1.8483796296296297E-2</v>
      </c>
      <c r="F198">
        <v>18</v>
      </c>
      <c r="G198">
        <v>78.2</v>
      </c>
      <c r="H198" t="s">
        <v>891</v>
      </c>
    </row>
    <row r="199" spans="1:8" x14ac:dyDescent="0.35">
      <c r="A199" t="str">
        <f t="shared" si="3"/>
        <v>Сенцов ФедорМ10</v>
      </c>
      <c r="B199" s="3">
        <v>19</v>
      </c>
      <c r="C199" t="s">
        <v>211</v>
      </c>
      <c r="D199" t="s">
        <v>53</v>
      </c>
      <c r="E199" s="4">
        <v>1.8935185185185183E-2</v>
      </c>
      <c r="F199">
        <v>19</v>
      </c>
      <c r="G199">
        <v>72.8</v>
      </c>
      <c r="H199" t="s">
        <v>891</v>
      </c>
    </row>
    <row r="200" spans="1:8" x14ac:dyDescent="0.35">
      <c r="A200" t="str">
        <f t="shared" si="3"/>
        <v>Цветков АлександрМ10</v>
      </c>
      <c r="B200" s="3">
        <v>20</v>
      </c>
      <c r="C200" t="s">
        <v>735</v>
      </c>
      <c r="D200" t="s">
        <v>34</v>
      </c>
      <c r="E200" s="4">
        <v>1.8958333333333334E-2</v>
      </c>
      <c r="F200">
        <v>20</v>
      </c>
      <c r="G200">
        <v>72.5</v>
      </c>
      <c r="H200" t="s">
        <v>891</v>
      </c>
    </row>
    <row r="201" spans="1:8" x14ac:dyDescent="0.35">
      <c r="A201" t="str">
        <f t="shared" si="3"/>
        <v>Собинин ЕвгенийМ10</v>
      </c>
      <c r="B201" s="3">
        <v>21</v>
      </c>
      <c r="C201" t="s">
        <v>842</v>
      </c>
      <c r="D201" t="s">
        <v>34</v>
      </c>
      <c r="E201" s="4">
        <v>1.9317129629629629E-2</v>
      </c>
      <c r="F201">
        <v>21</v>
      </c>
      <c r="G201">
        <v>68.2</v>
      </c>
      <c r="H201" t="s">
        <v>891</v>
      </c>
    </row>
    <row r="202" spans="1:8" x14ac:dyDescent="0.35">
      <c r="A202" t="str">
        <f t="shared" si="3"/>
        <v>Тюнин ГеоргийМ10</v>
      </c>
      <c r="B202" s="3">
        <v>22</v>
      </c>
      <c r="C202" t="s">
        <v>843</v>
      </c>
      <c r="D202" t="s">
        <v>22</v>
      </c>
      <c r="E202" s="4">
        <v>2.1388888888888888E-2</v>
      </c>
      <c r="F202">
        <v>22</v>
      </c>
      <c r="G202">
        <v>43.4</v>
      </c>
      <c r="H202" t="s">
        <v>891</v>
      </c>
    </row>
    <row r="203" spans="1:8" x14ac:dyDescent="0.35">
      <c r="A203" t="str">
        <f t="shared" si="3"/>
        <v>Прищеп СтефанМ10</v>
      </c>
      <c r="B203" s="3">
        <v>23</v>
      </c>
      <c r="C203" t="s">
        <v>668</v>
      </c>
      <c r="D203" t="s">
        <v>45</v>
      </c>
      <c r="E203" s="4">
        <v>2.3622685185185188E-2</v>
      </c>
      <c r="F203">
        <v>23</v>
      </c>
      <c r="G203">
        <v>16.600000000000001</v>
      </c>
      <c r="H203" t="s">
        <v>891</v>
      </c>
    </row>
    <row r="204" spans="1:8" x14ac:dyDescent="0.35">
      <c r="A204" t="str">
        <f t="shared" si="3"/>
        <v>Лащёв ГригорийМ10</v>
      </c>
      <c r="B204" s="3">
        <v>24</v>
      </c>
      <c r="C204" t="s">
        <v>581</v>
      </c>
      <c r="D204" t="s">
        <v>53</v>
      </c>
      <c r="E204" s="4">
        <v>2.4224537037037034E-2</v>
      </c>
      <c r="F204">
        <v>24</v>
      </c>
      <c r="G204">
        <v>9.4</v>
      </c>
      <c r="H204" t="s">
        <v>891</v>
      </c>
    </row>
    <row r="205" spans="1:8" x14ac:dyDescent="0.35">
      <c r="A205" t="str">
        <f t="shared" si="3"/>
        <v>Петрухин ПавелМ10</v>
      </c>
      <c r="B205" s="3">
        <v>25</v>
      </c>
      <c r="C205" t="s">
        <v>844</v>
      </c>
      <c r="D205" t="s">
        <v>34</v>
      </c>
      <c r="E205" s="4">
        <v>2.4733796296296295E-2</v>
      </c>
      <c r="F205">
        <v>25</v>
      </c>
      <c r="G205">
        <v>3.2</v>
      </c>
      <c r="H205" t="s">
        <v>891</v>
      </c>
    </row>
    <row r="206" spans="1:8" x14ac:dyDescent="0.35">
      <c r="A206" t="str">
        <f t="shared" si="3"/>
        <v>Качанов АндрейМ10</v>
      </c>
      <c r="B206" s="3">
        <v>26</v>
      </c>
      <c r="C206" t="s">
        <v>740</v>
      </c>
      <c r="D206" t="s">
        <v>495</v>
      </c>
      <c r="E206" s="4">
        <v>2.5127314814814811E-2</v>
      </c>
      <c r="F206">
        <v>26</v>
      </c>
      <c r="G206">
        <v>1</v>
      </c>
      <c r="H206" t="s">
        <v>891</v>
      </c>
    </row>
    <row r="207" spans="1:8" x14ac:dyDescent="0.35">
      <c r="A207" t="str">
        <f t="shared" si="3"/>
        <v>Рогов ЯрославМ10</v>
      </c>
      <c r="B207" s="3">
        <v>27</v>
      </c>
      <c r="C207" t="s">
        <v>673</v>
      </c>
      <c r="D207" t="s">
        <v>53</v>
      </c>
      <c r="E207" s="4">
        <v>2.5659722222222223E-2</v>
      </c>
      <c r="F207">
        <v>27</v>
      </c>
      <c r="G207">
        <v>1</v>
      </c>
      <c r="H207" t="s">
        <v>891</v>
      </c>
    </row>
    <row r="208" spans="1:8" x14ac:dyDescent="0.35">
      <c r="A208" t="str">
        <f t="shared" si="3"/>
        <v>Демьяненко ДаниялМ10</v>
      </c>
      <c r="B208" s="3">
        <v>28</v>
      </c>
      <c r="C208" t="s">
        <v>739</v>
      </c>
      <c r="D208" t="s">
        <v>45</v>
      </c>
      <c r="E208" s="4">
        <v>2.5914351851851855E-2</v>
      </c>
      <c r="F208">
        <v>28</v>
      </c>
      <c r="G208">
        <v>1</v>
      </c>
      <c r="H208" t="s">
        <v>891</v>
      </c>
    </row>
    <row r="209" spans="1:8" x14ac:dyDescent="0.35">
      <c r="A209" t="str">
        <f t="shared" si="3"/>
        <v>Прудских ЮрийМ10</v>
      </c>
      <c r="B209" s="3">
        <v>29</v>
      </c>
      <c r="C209" t="s">
        <v>733</v>
      </c>
      <c r="D209" t="s">
        <v>216</v>
      </c>
      <c r="G209">
        <v>0</v>
      </c>
      <c r="H209" t="s">
        <v>891</v>
      </c>
    </row>
    <row r="210" spans="1:8" x14ac:dyDescent="0.35">
      <c r="A210" t="str">
        <f t="shared" si="3"/>
        <v>Макарченков ДмитрийМ10</v>
      </c>
      <c r="B210" s="3">
        <v>30</v>
      </c>
      <c r="C210" t="s">
        <v>845</v>
      </c>
      <c r="D210" t="s">
        <v>528</v>
      </c>
      <c r="G210">
        <v>0</v>
      </c>
      <c r="H210" t="s">
        <v>891</v>
      </c>
    </row>
    <row r="211" spans="1:8" x14ac:dyDescent="0.35">
      <c r="A211" t="str">
        <f t="shared" si="3"/>
        <v>Соколовский АндрейМ10</v>
      </c>
      <c r="B211" s="3">
        <v>31</v>
      </c>
      <c r="C211" t="s">
        <v>846</v>
      </c>
      <c r="D211" t="s">
        <v>51</v>
      </c>
      <c r="G211">
        <v>0</v>
      </c>
      <c r="H211" t="s">
        <v>891</v>
      </c>
    </row>
    <row r="212" spans="1:8" x14ac:dyDescent="0.35">
      <c r="A212" t="str">
        <f t="shared" si="3"/>
        <v>Гуньков СтаниславМ10</v>
      </c>
      <c r="B212" s="3">
        <v>32</v>
      </c>
      <c r="C212" t="s">
        <v>231</v>
      </c>
      <c r="D212" t="s">
        <v>45</v>
      </c>
      <c r="G212">
        <v>0</v>
      </c>
      <c r="H212" t="s">
        <v>891</v>
      </c>
    </row>
    <row r="213" spans="1:8" x14ac:dyDescent="0.35">
      <c r="A213" t="str">
        <f t="shared" si="3"/>
        <v>Сигаев АндрейМ10</v>
      </c>
      <c r="B213" s="3">
        <v>33</v>
      </c>
      <c r="C213" t="s">
        <v>210</v>
      </c>
      <c r="D213" t="s">
        <v>17</v>
      </c>
      <c r="G213">
        <v>0</v>
      </c>
      <c r="H213" t="s">
        <v>891</v>
      </c>
    </row>
    <row r="214" spans="1:8" x14ac:dyDescent="0.35">
      <c r="A214" t="str">
        <f t="shared" si="3"/>
        <v>Прибытков АлександрМ10</v>
      </c>
      <c r="B214" s="3">
        <v>34</v>
      </c>
      <c r="C214" t="s">
        <v>847</v>
      </c>
      <c r="D214" t="s">
        <v>528</v>
      </c>
      <c r="G214">
        <v>0</v>
      </c>
      <c r="H214" t="s">
        <v>891</v>
      </c>
    </row>
    <row r="215" spans="1:8" x14ac:dyDescent="0.35">
      <c r="A215" t="str">
        <f t="shared" si="3"/>
        <v/>
      </c>
    </row>
    <row r="216" spans="1:8" ht="15.5" x14ac:dyDescent="0.35">
      <c r="A216" t="str">
        <f t="shared" si="3"/>
        <v>10 КП, 1,8 км</v>
      </c>
      <c r="B216" s="1" t="s">
        <v>235</v>
      </c>
      <c r="C216" t="s">
        <v>848</v>
      </c>
    </row>
    <row r="217" spans="1:8" x14ac:dyDescent="0.35">
      <c r="A217" t="str">
        <f t="shared" si="3"/>
        <v/>
      </c>
    </row>
    <row r="218" spans="1:8" x14ac:dyDescent="0.35">
      <c r="A218" t="str">
        <f t="shared" si="3"/>
        <v>Фамилия, имя</v>
      </c>
      <c r="B218" s="2" t="s">
        <v>2</v>
      </c>
      <c r="C218" t="s">
        <v>3</v>
      </c>
      <c r="D218" t="s">
        <v>6</v>
      </c>
      <c r="E218" t="s">
        <v>8</v>
      </c>
      <c r="F218" t="s">
        <v>9</v>
      </c>
      <c r="G218" t="s">
        <v>10</v>
      </c>
    </row>
    <row r="219" spans="1:8" x14ac:dyDescent="0.35">
      <c r="A219" t="str">
        <f t="shared" si="3"/>
        <v>Панин АртёмМ12</v>
      </c>
      <c r="B219" s="3">
        <v>1</v>
      </c>
      <c r="C219" t="s">
        <v>239</v>
      </c>
      <c r="D219" t="s">
        <v>22</v>
      </c>
      <c r="E219" s="4">
        <v>6.3657407407407404E-3</v>
      </c>
      <c r="F219">
        <v>1</v>
      </c>
      <c r="G219">
        <v>200</v>
      </c>
      <c r="H219" t="s">
        <v>892</v>
      </c>
    </row>
    <row r="220" spans="1:8" x14ac:dyDescent="0.35">
      <c r="A220" t="str">
        <f t="shared" si="3"/>
        <v>Хованский ВасилийМ12</v>
      </c>
      <c r="B220" s="3">
        <v>2</v>
      </c>
      <c r="C220" t="s">
        <v>237</v>
      </c>
      <c r="D220" t="s">
        <v>34</v>
      </c>
      <c r="E220" s="4">
        <v>6.8402777777777776E-3</v>
      </c>
      <c r="F220">
        <v>2</v>
      </c>
      <c r="G220">
        <v>192.6</v>
      </c>
      <c r="H220" t="s">
        <v>892</v>
      </c>
    </row>
    <row r="221" spans="1:8" x14ac:dyDescent="0.35">
      <c r="A221" t="str">
        <f t="shared" si="3"/>
        <v>Кривцов МаксимМ12</v>
      </c>
      <c r="B221" s="3">
        <v>3</v>
      </c>
      <c r="C221" t="s">
        <v>242</v>
      </c>
      <c r="D221" t="s">
        <v>53</v>
      </c>
      <c r="E221" s="4">
        <v>7.2337962962962963E-3</v>
      </c>
      <c r="F221">
        <v>3</v>
      </c>
      <c r="G221">
        <v>186.4</v>
      </c>
      <c r="H221" t="s">
        <v>892</v>
      </c>
    </row>
    <row r="222" spans="1:8" x14ac:dyDescent="0.35">
      <c r="A222" t="str">
        <f t="shared" si="3"/>
        <v>Пономарев РоманМ12</v>
      </c>
      <c r="B222" s="3">
        <v>4</v>
      </c>
      <c r="C222" t="s">
        <v>243</v>
      </c>
      <c r="D222" t="s">
        <v>45</v>
      </c>
      <c r="E222" s="4">
        <v>7.2916666666666659E-3</v>
      </c>
      <c r="F222">
        <v>4</v>
      </c>
      <c r="G222">
        <v>185.5</v>
      </c>
      <c r="H222" t="s">
        <v>892</v>
      </c>
    </row>
    <row r="223" spans="1:8" x14ac:dyDescent="0.35">
      <c r="A223" t="str">
        <f t="shared" si="3"/>
        <v>Савельев ВладимирМ12</v>
      </c>
      <c r="B223" s="3">
        <v>5</v>
      </c>
      <c r="C223" t="s">
        <v>247</v>
      </c>
      <c r="D223" t="s">
        <v>17</v>
      </c>
      <c r="E223" s="4">
        <v>7.7777777777777767E-3</v>
      </c>
      <c r="F223">
        <v>5</v>
      </c>
      <c r="G223">
        <v>177.9</v>
      </c>
      <c r="H223" t="s">
        <v>892</v>
      </c>
    </row>
    <row r="224" spans="1:8" x14ac:dyDescent="0.35">
      <c r="A224" t="str">
        <f t="shared" si="3"/>
        <v>Мещеряков МаксимМ12</v>
      </c>
      <c r="B224" s="3">
        <v>6</v>
      </c>
      <c r="C224" t="s">
        <v>257</v>
      </c>
      <c r="D224" t="s">
        <v>85</v>
      </c>
      <c r="E224" s="4">
        <v>7.8703703703703713E-3</v>
      </c>
      <c r="F224">
        <v>6</v>
      </c>
      <c r="G224">
        <v>176.4</v>
      </c>
      <c r="H224" t="s">
        <v>892</v>
      </c>
    </row>
    <row r="225" spans="1:8" x14ac:dyDescent="0.35">
      <c r="A225" t="str">
        <f t="shared" si="3"/>
        <v>Чикунов МихаилМ12</v>
      </c>
      <c r="B225" s="3">
        <v>7</v>
      </c>
      <c r="C225" t="s">
        <v>262</v>
      </c>
      <c r="D225" t="s">
        <v>20</v>
      </c>
      <c r="E225" s="4">
        <v>7.9166666666666673E-3</v>
      </c>
      <c r="F225">
        <v>7</v>
      </c>
      <c r="G225">
        <v>175.7</v>
      </c>
      <c r="H225" t="s">
        <v>892</v>
      </c>
    </row>
    <row r="226" spans="1:8" x14ac:dyDescent="0.35">
      <c r="A226" t="str">
        <f t="shared" si="3"/>
        <v>Тихонов ВалерийМ12</v>
      </c>
      <c r="B226" s="3">
        <v>8</v>
      </c>
      <c r="C226" t="s">
        <v>246</v>
      </c>
      <c r="D226" t="s">
        <v>40</v>
      </c>
      <c r="E226" s="4">
        <v>8.0439814814814818E-3</v>
      </c>
      <c r="F226">
        <v>8</v>
      </c>
      <c r="G226">
        <v>173.7</v>
      </c>
      <c r="H226" t="s">
        <v>892</v>
      </c>
    </row>
    <row r="227" spans="1:8" x14ac:dyDescent="0.35">
      <c r="A227" t="str">
        <f t="shared" si="3"/>
        <v>Шумко МихаилМ12</v>
      </c>
      <c r="B227" s="3">
        <v>9</v>
      </c>
      <c r="C227" t="s">
        <v>240</v>
      </c>
      <c r="D227" t="s">
        <v>40</v>
      </c>
      <c r="E227" s="4">
        <v>8.1018518518518514E-3</v>
      </c>
      <c r="F227">
        <v>9</v>
      </c>
      <c r="G227">
        <v>172.8</v>
      </c>
      <c r="H227" t="s">
        <v>892</v>
      </c>
    </row>
    <row r="228" spans="1:8" x14ac:dyDescent="0.35">
      <c r="A228" t="str">
        <f t="shared" si="3"/>
        <v>Столповский МаксимМ12</v>
      </c>
      <c r="B228" s="3">
        <v>10</v>
      </c>
      <c r="C228" t="s">
        <v>253</v>
      </c>
      <c r="D228" t="s">
        <v>34</v>
      </c>
      <c r="E228" s="4">
        <v>8.2523148148148148E-3</v>
      </c>
      <c r="F228">
        <v>10</v>
      </c>
      <c r="G228">
        <v>170.4</v>
      </c>
      <c r="H228" t="s">
        <v>892</v>
      </c>
    </row>
    <row r="229" spans="1:8" x14ac:dyDescent="0.35">
      <c r="A229" t="str">
        <f t="shared" si="3"/>
        <v>Богатырёв ВладиславМ12</v>
      </c>
      <c r="B229" s="3">
        <v>11</v>
      </c>
      <c r="C229" t="s">
        <v>583</v>
      </c>
      <c r="D229" t="s">
        <v>64</v>
      </c>
      <c r="E229" s="4">
        <v>8.5532407407407415E-3</v>
      </c>
      <c r="F229">
        <v>11</v>
      </c>
      <c r="G229">
        <v>165.7</v>
      </c>
      <c r="H229" t="s">
        <v>892</v>
      </c>
    </row>
    <row r="230" spans="1:8" x14ac:dyDescent="0.35">
      <c r="A230" t="str">
        <f t="shared" si="3"/>
        <v>Корниенко ЯрославМ12</v>
      </c>
      <c r="B230" s="3">
        <v>12</v>
      </c>
      <c r="C230" t="s">
        <v>288</v>
      </c>
      <c r="D230" t="s">
        <v>20</v>
      </c>
      <c r="E230" s="4">
        <v>8.6921296296296312E-3</v>
      </c>
      <c r="F230">
        <v>12</v>
      </c>
      <c r="G230">
        <v>163.5</v>
      </c>
      <c r="H230" t="s">
        <v>892</v>
      </c>
    </row>
    <row r="231" spans="1:8" x14ac:dyDescent="0.35">
      <c r="A231" t="str">
        <f t="shared" si="3"/>
        <v>Апалихин ВладиславМ12</v>
      </c>
      <c r="B231" s="3">
        <v>13</v>
      </c>
      <c r="C231" t="s">
        <v>284</v>
      </c>
      <c r="D231" t="s">
        <v>528</v>
      </c>
      <c r="E231" s="4">
        <v>8.8078703703703704E-3</v>
      </c>
      <c r="F231">
        <v>13</v>
      </c>
      <c r="G231">
        <v>161.69999999999999</v>
      </c>
      <c r="H231" t="s">
        <v>892</v>
      </c>
    </row>
    <row r="232" spans="1:8" x14ac:dyDescent="0.35">
      <c r="A232" t="str">
        <f t="shared" si="3"/>
        <v>Мозговой ДмитрийМ12</v>
      </c>
      <c r="B232" s="3">
        <v>14</v>
      </c>
      <c r="C232" t="s">
        <v>297</v>
      </c>
      <c r="D232" t="s">
        <v>45</v>
      </c>
      <c r="E232" s="4">
        <v>9.0277777777777787E-3</v>
      </c>
      <c r="F232">
        <v>14</v>
      </c>
      <c r="G232">
        <v>158.19999999999999</v>
      </c>
      <c r="H232" t="s">
        <v>892</v>
      </c>
    </row>
    <row r="233" spans="1:8" x14ac:dyDescent="0.35">
      <c r="A233" t="str">
        <f t="shared" si="3"/>
        <v>Чеботарев МихаилМ12</v>
      </c>
      <c r="B233" s="3">
        <v>15</v>
      </c>
      <c r="C233" t="s">
        <v>271</v>
      </c>
      <c r="D233" t="s">
        <v>51</v>
      </c>
      <c r="E233" s="4">
        <v>9.3171296296296283E-3</v>
      </c>
      <c r="F233">
        <v>15</v>
      </c>
      <c r="G233">
        <v>153.69999999999999</v>
      </c>
      <c r="H233" t="s">
        <v>892</v>
      </c>
    </row>
    <row r="234" spans="1:8" x14ac:dyDescent="0.35">
      <c r="A234" t="str">
        <f t="shared" si="3"/>
        <v>Корсюк ИванМ12</v>
      </c>
      <c r="B234" s="3">
        <v>16</v>
      </c>
      <c r="C234" t="s">
        <v>596</v>
      </c>
      <c r="D234" t="s">
        <v>53</v>
      </c>
      <c r="E234" s="4">
        <v>9.3171296296296283E-3</v>
      </c>
      <c r="F234">
        <f xml:space="preserve"> 15</f>
        <v>15</v>
      </c>
      <c r="G234">
        <v>153.69999999999999</v>
      </c>
      <c r="H234" t="s">
        <v>892</v>
      </c>
    </row>
    <row r="235" spans="1:8" x14ac:dyDescent="0.35">
      <c r="A235" t="str">
        <f t="shared" si="3"/>
        <v>Громашев СтепанМ12</v>
      </c>
      <c r="B235" s="3">
        <v>17</v>
      </c>
      <c r="C235" t="s">
        <v>272</v>
      </c>
      <c r="D235" t="s">
        <v>17</v>
      </c>
      <c r="E235" s="4">
        <v>9.3287037037037036E-3</v>
      </c>
      <c r="F235">
        <v>17</v>
      </c>
      <c r="G235">
        <v>153.5</v>
      </c>
      <c r="H235" t="s">
        <v>892</v>
      </c>
    </row>
    <row r="236" spans="1:8" x14ac:dyDescent="0.35">
      <c r="A236" t="str">
        <f t="shared" si="3"/>
        <v>Панков ДаниилМ12</v>
      </c>
      <c r="B236" s="3">
        <v>18</v>
      </c>
      <c r="C236" t="s">
        <v>849</v>
      </c>
      <c r="D236" t="s">
        <v>40</v>
      </c>
      <c r="E236" s="4">
        <v>9.3981481481481485E-3</v>
      </c>
      <c r="F236">
        <v>18</v>
      </c>
      <c r="G236">
        <v>152.4</v>
      </c>
      <c r="H236" t="s">
        <v>892</v>
      </c>
    </row>
    <row r="237" spans="1:8" x14ac:dyDescent="0.35">
      <c r="A237" t="str">
        <f t="shared" si="3"/>
        <v>Сухоруков ИльяМ12</v>
      </c>
      <c r="B237" s="3">
        <v>19</v>
      </c>
      <c r="C237" t="s">
        <v>270</v>
      </c>
      <c r="D237" t="s">
        <v>528</v>
      </c>
      <c r="E237" s="4">
        <v>9.5833333333333343E-3</v>
      </c>
      <c r="F237">
        <v>19</v>
      </c>
      <c r="G237">
        <v>149.5</v>
      </c>
      <c r="H237" t="s">
        <v>892</v>
      </c>
    </row>
    <row r="238" spans="1:8" x14ac:dyDescent="0.35">
      <c r="A238" t="str">
        <f t="shared" si="3"/>
        <v>Комаров КириллМ12</v>
      </c>
      <c r="B238" s="3">
        <v>20</v>
      </c>
      <c r="C238" t="s">
        <v>274</v>
      </c>
      <c r="D238" t="s">
        <v>22</v>
      </c>
      <c r="E238" s="4">
        <v>9.6527777777777775E-3</v>
      </c>
      <c r="F238">
        <v>20</v>
      </c>
      <c r="G238">
        <v>148.4</v>
      </c>
      <c r="H238" t="s">
        <v>892</v>
      </c>
    </row>
    <row r="239" spans="1:8" x14ac:dyDescent="0.35">
      <c r="A239" t="str">
        <f t="shared" si="3"/>
        <v>Бычуткин ВладиславМ12</v>
      </c>
      <c r="B239" s="3">
        <v>21</v>
      </c>
      <c r="C239" t="s">
        <v>298</v>
      </c>
      <c r="D239" t="s">
        <v>17</v>
      </c>
      <c r="E239" s="4">
        <v>1.0243055555555556E-2</v>
      </c>
      <c r="F239">
        <v>21</v>
      </c>
      <c r="G239">
        <v>139.1</v>
      </c>
      <c r="H239" t="s">
        <v>892</v>
      </c>
    </row>
    <row r="240" spans="1:8" x14ac:dyDescent="0.35">
      <c r="A240" t="str">
        <f t="shared" si="3"/>
        <v>Пасынков ИванМ12</v>
      </c>
      <c r="B240" s="3">
        <v>22</v>
      </c>
      <c r="C240" t="s">
        <v>588</v>
      </c>
      <c r="D240" t="s">
        <v>85</v>
      </c>
      <c r="E240" s="4">
        <v>1.0277777777777778E-2</v>
      </c>
      <c r="F240">
        <v>22</v>
      </c>
      <c r="G240">
        <v>138.6</v>
      </c>
      <c r="H240" t="s">
        <v>892</v>
      </c>
    </row>
    <row r="241" spans="1:8" x14ac:dyDescent="0.35">
      <c r="A241" t="str">
        <f t="shared" si="3"/>
        <v>Свиридов ЯрославМ12</v>
      </c>
      <c r="B241" s="3">
        <v>23</v>
      </c>
      <c r="C241" t="s">
        <v>266</v>
      </c>
      <c r="D241" t="s">
        <v>40</v>
      </c>
      <c r="E241" s="4">
        <v>1.037037037037037E-2</v>
      </c>
      <c r="F241">
        <v>23</v>
      </c>
      <c r="G241">
        <v>137.1</v>
      </c>
      <c r="H241" t="s">
        <v>892</v>
      </c>
    </row>
    <row r="242" spans="1:8" x14ac:dyDescent="0.35">
      <c r="A242" t="str">
        <f t="shared" si="3"/>
        <v>Зябкин ДаниилМ12</v>
      </c>
      <c r="B242" s="3">
        <v>24</v>
      </c>
      <c r="C242" t="s">
        <v>747</v>
      </c>
      <c r="D242" t="s">
        <v>495</v>
      </c>
      <c r="E242" s="4">
        <v>1.0925925925925924E-2</v>
      </c>
      <c r="F242">
        <v>24</v>
      </c>
      <c r="G242">
        <v>128.4</v>
      </c>
      <c r="H242" t="s">
        <v>892</v>
      </c>
    </row>
    <row r="243" spans="1:8" x14ac:dyDescent="0.35">
      <c r="A243" t="str">
        <f t="shared" si="3"/>
        <v>Лейбович МаркМ12</v>
      </c>
      <c r="B243" s="3">
        <v>25</v>
      </c>
      <c r="C243" t="s">
        <v>850</v>
      </c>
      <c r="D243" t="s">
        <v>27</v>
      </c>
      <c r="E243" s="4">
        <v>1.1111111111111112E-2</v>
      </c>
      <c r="F243">
        <v>25</v>
      </c>
      <c r="G243">
        <v>125.5</v>
      </c>
      <c r="H243" t="s">
        <v>892</v>
      </c>
    </row>
    <row r="244" spans="1:8" x14ac:dyDescent="0.35">
      <c r="A244" t="str">
        <f t="shared" si="3"/>
        <v>Прядильщиков ЕвгенийМ12</v>
      </c>
      <c r="B244" s="3">
        <v>26</v>
      </c>
      <c r="C244" t="s">
        <v>292</v>
      </c>
      <c r="D244" t="s">
        <v>17</v>
      </c>
      <c r="E244" s="4">
        <v>1.1377314814814814E-2</v>
      </c>
      <c r="F244">
        <v>26</v>
      </c>
      <c r="G244">
        <v>121.3</v>
      </c>
      <c r="H244" t="s">
        <v>892</v>
      </c>
    </row>
    <row r="245" spans="1:8" x14ac:dyDescent="0.35">
      <c r="A245" t="str">
        <f t="shared" si="3"/>
        <v>Меркулов АндрейМ12</v>
      </c>
      <c r="B245" s="3">
        <v>27</v>
      </c>
      <c r="C245" t="s">
        <v>748</v>
      </c>
      <c r="D245" t="s">
        <v>53</v>
      </c>
      <c r="E245" s="4">
        <v>1.1585648148148149E-2</v>
      </c>
      <c r="F245">
        <v>27</v>
      </c>
      <c r="G245">
        <v>118</v>
      </c>
      <c r="H245" t="s">
        <v>892</v>
      </c>
    </row>
    <row r="246" spans="1:8" x14ac:dyDescent="0.35">
      <c r="A246" t="str">
        <f t="shared" si="3"/>
        <v>Борзенко НикитаМ12</v>
      </c>
      <c r="B246" s="3">
        <v>28</v>
      </c>
      <c r="C246" t="s">
        <v>586</v>
      </c>
      <c r="D246" t="s">
        <v>85</v>
      </c>
      <c r="E246" s="4">
        <v>1.1655092592592594E-2</v>
      </c>
      <c r="F246">
        <v>28</v>
      </c>
      <c r="G246">
        <v>117</v>
      </c>
      <c r="H246" t="s">
        <v>892</v>
      </c>
    </row>
    <row r="247" spans="1:8" x14ac:dyDescent="0.35">
      <c r="A247" t="str">
        <f t="shared" si="3"/>
        <v>Руднев ИванМ12</v>
      </c>
      <c r="B247" s="3">
        <v>29</v>
      </c>
      <c r="C247" t="s">
        <v>289</v>
      </c>
      <c r="D247" t="s">
        <v>17</v>
      </c>
      <c r="E247" s="4">
        <v>1.1724537037037035E-2</v>
      </c>
      <c r="F247">
        <v>29</v>
      </c>
      <c r="G247">
        <v>115.9</v>
      </c>
      <c r="H247" t="s">
        <v>892</v>
      </c>
    </row>
    <row r="248" spans="1:8" x14ac:dyDescent="0.35">
      <c r="A248" t="str">
        <f t="shared" si="3"/>
        <v>Котов АнтонМ12</v>
      </c>
      <c r="B248" s="3">
        <v>30</v>
      </c>
      <c r="C248" t="s">
        <v>260</v>
      </c>
      <c r="D248" t="s">
        <v>45</v>
      </c>
      <c r="E248" s="4">
        <v>1.2453703703703703E-2</v>
      </c>
      <c r="F248">
        <v>30</v>
      </c>
      <c r="G248">
        <v>104.4</v>
      </c>
      <c r="H248" t="s">
        <v>892</v>
      </c>
    </row>
    <row r="249" spans="1:8" x14ac:dyDescent="0.35">
      <c r="A249" t="str">
        <f t="shared" si="3"/>
        <v>Похилый ПавелМ12</v>
      </c>
      <c r="B249" s="3">
        <v>31</v>
      </c>
      <c r="C249" t="s">
        <v>279</v>
      </c>
      <c r="D249" t="s">
        <v>45</v>
      </c>
      <c r="E249" s="4">
        <v>1.2581018518518519E-2</v>
      </c>
      <c r="F249">
        <v>31</v>
      </c>
      <c r="G249">
        <v>102.4</v>
      </c>
      <c r="H249" t="s">
        <v>892</v>
      </c>
    </row>
    <row r="250" spans="1:8" x14ac:dyDescent="0.35">
      <c r="A250" t="str">
        <f t="shared" si="3"/>
        <v>Клёсов МаксимМ12</v>
      </c>
      <c r="B250" s="3">
        <v>32</v>
      </c>
      <c r="C250" t="s">
        <v>268</v>
      </c>
      <c r="D250" t="s">
        <v>85</v>
      </c>
      <c r="E250" s="4">
        <v>1.2870370370370372E-2</v>
      </c>
      <c r="F250">
        <v>32</v>
      </c>
      <c r="G250">
        <v>97.9</v>
      </c>
      <c r="H250" t="s">
        <v>892</v>
      </c>
    </row>
    <row r="251" spans="1:8" x14ac:dyDescent="0.35">
      <c r="A251" t="str">
        <f t="shared" si="3"/>
        <v>Княжев ДаниилМ12</v>
      </c>
      <c r="B251" s="3">
        <v>33</v>
      </c>
      <c r="C251" t="s">
        <v>749</v>
      </c>
      <c r="D251" t="s">
        <v>45</v>
      </c>
      <c r="E251" s="4">
        <v>1.300925925925926E-2</v>
      </c>
      <c r="F251">
        <v>33</v>
      </c>
      <c r="G251">
        <v>95.7</v>
      </c>
      <c r="H251" t="s">
        <v>892</v>
      </c>
    </row>
    <row r="252" spans="1:8" x14ac:dyDescent="0.35">
      <c r="A252" t="str">
        <f t="shared" si="3"/>
        <v>Данилин АлексейМ12</v>
      </c>
      <c r="B252" s="3">
        <v>34</v>
      </c>
      <c r="C252" t="s">
        <v>250</v>
      </c>
      <c r="D252" t="s">
        <v>529</v>
      </c>
      <c r="E252" s="4">
        <v>1.3182870370370371E-2</v>
      </c>
      <c r="F252">
        <v>34</v>
      </c>
      <c r="G252">
        <v>93</v>
      </c>
      <c r="H252" t="s">
        <v>892</v>
      </c>
    </row>
    <row r="253" spans="1:8" x14ac:dyDescent="0.35">
      <c r="A253" t="str">
        <f t="shared" si="3"/>
        <v>Миньков ДенисМ12</v>
      </c>
      <c r="B253" s="3">
        <v>35</v>
      </c>
      <c r="C253" t="s">
        <v>273</v>
      </c>
      <c r="D253" t="s">
        <v>45</v>
      </c>
      <c r="E253" s="4">
        <v>1.3368055555555557E-2</v>
      </c>
      <c r="F253">
        <v>35</v>
      </c>
      <c r="G253">
        <v>90</v>
      </c>
      <c r="H253" t="s">
        <v>892</v>
      </c>
    </row>
    <row r="254" spans="1:8" x14ac:dyDescent="0.35">
      <c r="A254" t="str">
        <f t="shared" si="3"/>
        <v>Белопотапов АлексейМ12</v>
      </c>
      <c r="B254" s="3">
        <v>36</v>
      </c>
      <c r="C254" t="s">
        <v>267</v>
      </c>
      <c r="D254" t="s">
        <v>45</v>
      </c>
      <c r="E254" s="4">
        <v>1.383101851851852E-2</v>
      </c>
      <c r="F254">
        <v>36</v>
      </c>
      <c r="G254">
        <v>82.8</v>
      </c>
      <c r="H254" t="s">
        <v>892</v>
      </c>
    </row>
    <row r="255" spans="1:8" x14ac:dyDescent="0.35">
      <c r="A255" t="str">
        <f t="shared" si="3"/>
        <v>Вахтин СергейМ12</v>
      </c>
      <c r="B255" s="3">
        <v>37</v>
      </c>
      <c r="C255" t="s">
        <v>851</v>
      </c>
      <c r="D255" t="s">
        <v>17</v>
      </c>
      <c r="E255" s="4">
        <v>1.4386574074074072E-2</v>
      </c>
      <c r="F255">
        <v>37</v>
      </c>
      <c r="G255">
        <v>74</v>
      </c>
      <c r="H255" t="s">
        <v>892</v>
      </c>
    </row>
    <row r="256" spans="1:8" x14ac:dyDescent="0.35">
      <c r="A256" t="str">
        <f t="shared" si="3"/>
        <v>Пырков КонстантинМ12</v>
      </c>
      <c r="B256" s="3">
        <v>38</v>
      </c>
      <c r="C256" t="s">
        <v>283</v>
      </c>
      <c r="D256" t="s">
        <v>20</v>
      </c>
      <c r="E256" s="4">
        <v>1.4687499999999999E-2</v>
      </c>
      <c r="F256">
        <v>38</v>
      </c>
      <c r="G256">
        <v>69.3</v>
      </c>
      <c r="H256" t="s">
        <v>892</v>
      </c>
    </row>
    <row r="257" spans="1:8" x14ac:dyDescent="0.35">
      <c r="A257" t="str">
        <f t="shared" si="3"/>
        <v>Власов АрсенийМ12</v>
      </c>
      <c r="B257" s="3">
        <v>39</v>
      </c>
      <c r="C257" t="s">
        <v>852</v>
      </c>
      <c r="D257" t="s">
        <v>17</v>
      </c>
      <c r="E257" s="4">
        <v>1.5266203703703705E-2</v>
      </c>
      <c r="F257">
        <v>39</v>
      </c>
      <c r="G257">
        <v>60.2</v>
      </c>
      <c r="H257" t="s">
        <v>892</v>
      </c>
    </row>
    <row r="258" spans="1:8" x14ac:dyDescent="0.35">
      <c r="A258" t="str">
        <f t="shared" si="3"/>
        <v>Постников НиколайМ12</v>
      </c>
      <c r="B258" s="3">
        <v>40</v>
      </c>
      <c r="C258" t="s">
        <v>589</v>
      </c>
      <c r="D258" t="s">
        <v>529</v>
      </c>
      <c r="E258" s="4">
        <v>1.5474537037037038E-2</v>
      </c>
      <c r="F258">
        <v>40</v>
      </c>
      <c r="G258">
        <v>57</v>
      </c>
      <c r="H258" t="s">
        <v>892</v>
      </c>
    </row>
    <row r="259" spans="1:8" x14ac:dyDescent="0.35">
      <c r="A259" t="str">
        <f t="shared" si="3"/>
        <v>Насонов КириллМ12</v>
      </c>
      <c r="B259" s="3">
        <v>41</v>
      </c>
      <c r="C259" t="s">
        <v>280</v>
      </c>
      <c r="D259" t="s">
        <v>20</v>
      </c>
      <c r="E259" s="4">
        <v>1.5960648148148151E-2</v>
      </c>
      <c r="F259">
        <v>41</v>
      </c>
      <c r="G259">
        <v>49.3</v>
      </c>
      <c r="H259" t="s">
        <v>892</v>
      </c>
    </row>
    <row r="260" spans="1:8" x14ac:dyDescent="0.35">
      <c r="A260" t="str">
        <f t="shared" si="3"/>
        <v>Куликов МакарМ12</v>
      </c>
      <c r="B260" s="3">
        <v>42</v>
      </c>
      <c r="C260" t="s">
        <v>853</v>
      </c>
      <c r="D260" t="s">
        <v>40</v>
      </c>
      <c r="E260" s="4">
        <v>1.6273148148148148E-2</v>
      </c>
      <c r="F260">
        <v>42</v>
      </c>
      <c r="G260">
        <v>44.4</v>
      </c>
      <c r="H260" t="s">
        <v>892</v>
      </c>
    </row>
    <row r="261" spans="1:8" x14ac:dyDescent="0.35">
      <c r="A261" t="str">
        <f t="shared" ref="A261:A324" si="4">C261&amp;H261</f>
        <v>Касьянов МаксимМ12</v>
      </c>
      <c r="B261" s="3">
        <v>43</v>
      </c>
      <c r="C261" t="s">
        <v>287</v>
      </c>
      <c r="D261" t="s">
        <v>25</v>
      </c>
      <c r="E261" s="4">
        <v>1.7673611111111109E-2</v>
      </c>
      <c r="F261">
        <v>43</v>
      </c>
      <c r="G261">
        <v>22.4</v>
      </c>
      <c r="H261" t="s">
        <v>892</v>
      </c>
    </row>
    <row r="262" spans="1:8" x14ac:dyDescent="0.35">
      <c r="A262" t="str">
        <f t="shared" si="4"/>
        <v>Стародубцев ДмитрийМ12</v>
      </c>
      <c r="B262" s="3">
        <v>44</v>
      </c>
      <c r="C262" t="s">
        <v>445</v>
      </c>
      <c r="D262" t="s">
        <v>17</v>
      </c>
      <c r="E262" s="4">
        <v>1.8229166666666668E-2</v>
      </c>
      <c r="F262">
        <v>44</v>
      </c>
      <c r="G262">
        <v>13.7</v>
      </c>
      <c r="H262" t="s">
        <v>892</v>
      </c>
    </row>
    <row r="263" spans="1:8" x14ac:dyDescent="0.35">
      <c r="A263" t="str">
        <f t="shared" si="4"/>
        <v>Хрупин МихаилМ12</v>
      </c>
      <c r="B263" s="3">
        <v>45</v>
      </c>
      <c r="C263" t="s">
        <v>286</v>
      </c>
      <c r="D263" t="s">
        <v>64</v>
      </c>
      <c r="E263" s="4">
        <v>2.0324074074074074E-2</v>
      </c>
      <c r="F263">
        <v>45</v>
      </c>
      <c r="G263">
        <v>1</v>
      </c>
      <c r="H263" t="s">
        <v>892</v>
      </c>
    </row>
    <row r="264" spans="1:8" x14ac:dyDescent="0.35">
      <c r="A264" t="str">
        <f t="shared" si="4"/>
        <v>Гудков МатвейМ12</v>
      </c>
      <c r="B264" s="3">
        <v>46</v>
      </c>
      <c r="C264" t="s">
        <v>302</v>
      </c>
      <c r="D264" t="s">
        <v>25</v>
      </c>
      <c r="E264" s="4">
        <v>2.1863425925925925E-2</v>
      </c>
      <c r="F264">
        <v>46</v>
      </c>
      <c r="G264">
        <v>1</v>
      </c>
      <c r="H264" t="s">
        <v>892</v>
      </c>
    </row>
    <row r="265" spans="1:8" x14ac:dyDescent="0.35">
      <c r="A265" t="str">
        <f t="shared" si="4"/>
        <v>Роднов ВарфоломейМ12</v>
      </c>
      <c r="B265" s="3">
        <v>47</v>
      </c>
      <c r="C265" t="s">
        <v>854</v>
      </c>
      <c r="D265" t="s">
        <v>216</v>
      </c>
      <c r="E265" s="4">
        <v>2.5532407407407406E-2</v>
      </c>
      <c r="F265">
        <v>47</v>
      </c>
      <c r="G265">
        <v>1</v>
      </c>
      <c r="H265" t="s">
        <v>892</v>
      </c>
    </row>
    <row r="266" spans="1:8" x14ac:dyDescent="0.35">
      <c r="A266" t="str">
        <f t="shared" si="4"/>
        <v>Лещёв МихаилМ12</v>
      </c>
      <c r="B266" s="3">
        <v>48</v>
      </c>
      <c r="C266" t="s">
        <v>526</v>
      </c>
      <c r="D266" t="s">
        <v>53</v>
      </c>
      <c r="E266" s="4">
        <v>2.7708333333333331E-2</v>
      </c>
      <c r="F266">
        <v>48</v>
      </c>
      <c r="G266">
        <v>1</v>
      </c>
      <c r="H266" t="s">
        <v>892</v>
      </c>
    </row>
    <row r="267" spans="1:8" x14ac:dyDescent="0.35">
      <c r="A267" t="str">
        <f t="shared" si="4"/>
        <v>Аксенов АлександрМ12</v>
      </c>
      <c r="B267" s="3">
        <v>49</v>
      </c>
      <c r="C267" t="s">
        <v>248</v>
      </c>
      <c r="D267" t="s">
        <v>96</v>
      </c>
      <c r="G267">
        <v>0</v>
      </c>
      <c r="H267" t="s">
        <v>892</v>
      </c>
    </row>
    <row r="268" spans="1:8" x14ac:dyDescent="0.35">
      <c r="A268" t="str">
        <f t="shared" si="4"/>
        <v>Гуляев МаксимМ12</v>
      </c>
      <c r="B268" s="3">
        <v>50</v>
      </c>
      <c r="C268" t="s">
        <v>595</v>
      </c>
      <c r="D268" t="s">
        <v>528</v>
      </c>
      <c r="G268">
        <v>0</v>
      </c>
      <c r="H268" t="s">
        <v>892</v>
      </c>
    </row>
    <row r="269" spans="1:8" x14ac:dyDescent="0.35">
      <c r="A269" t="str">
        <f t="shared" si="4"/>
        <v/>
      </c>
    </row>
    <row r="270" spans="1:8" ht="15.5" x14ac:dyDescent="0.35">
      <c r="A270" t="str">
        <f t="shared" si="4"/>
        <v>13 КП, 2,3 км</v>
      </c>
      <c r="B270" s="1" t="s">
        <v>307</v>
      </c>
      <c r="C270" t="s">
        <v>855</v>
      </c>
    </row>
    <row r="271" spans="1:8" x14ac:dyDescent="0.35">
      <c r="A271" t="str">
        <f t="shared" si="4"/>
        <v/>
      </c>
    </row>
    <row r="272" spans="1:8" x14ac:dyDescent="0.35">
      <c r="A272" t="str">
        <f t="shared" si="4"/>
        <v>Фамилия, имя</v>
      </c>
      <c r="B272" s="2" t="s">
        <v>2</v>
      </c>
      <c r="C272" t="s">
        <v>3</v>
      </c>
      <c r="D272" t="s">
        <v>6</v>
      </c>
      <c r="E272" t="s">
        <v>8</v>
      </c>
      <c r="F272" t="s">
        <v>9</v>
      </c>
      <c r="G272" t="s">
        <v>10</v>
      </c>
    </row>
    <row r="273" spans="1:8" x14ac:dyDescent="0.35">
      <c r="A273" t="str">
        <f t="shared" si="4"/>
        <v>Дьячков АндрейМ14</v>
      </c>
      <c r="B273" s="3">
        <v>1</v>
      </c>
      <c r="C273" t="s">
        <v>373</v>
      </c>
      <c r="D273" t="s">
        <v>96</v>
      </c>
      <c r="E273" s="4">
        <v>8.2407407407407412E-3</v>
      </c>
      <c r="F273">
        <v>1</v>
      </c>
      <c r="G273">
        <v>200</v>
      </c>
      <c r="H273" t="s">
        <v>893</v>
      </c>
    </row>
    <row r="274" spans="1:8" x14ac:dyDescent="0.35">
      <c r="A274" t="str">
        <f t="shared" si="4"/>
        <v>Коноплев ЛеонидМ14</v>
      </c>
      <c r="B274" s="3">
        <v>2</v>
      </c>
      <c r="C274" t="s">
        <v>599</v>
      </c>
      <c r="D274" t="s">
        <v>528</v>
      </c>
      <c r="E274" s="4">
        <v>8.518518518518519E-3</v>
      </c>
      <c r="F274">
        <v>2</v>
      </c>
      <c r="G274">
        <v>196.7</v>
      </c>
      <c r="H274" t="s">
        <v>893</v>
      </c>
    </row>
    <row r="275" spans="1:8" x14ac:dyDescent="0.35">
      <c r="A275" t="str">
        <f t="shared" si="4"/>
        <v>Хованский ВладимирМ14</v>
      </c>
      <c r="B275" s="3">
        <v>3</v>
      </c>
      <c r="C275" t="s">
        <v>311</v>
      </c>
      <c r="D275" t="s">
        <v>34</v>
      </c>
      <c r="E275" s="4">
        <v>8.5995370370370357E-3</v>
      </c>
      <c r="F275">
        <v>3</v>
      </c>
      <c r="G275">
        <v>195.7</v>
      </c>
      <c r="H275" t="s">
        <v>893</v>
      </c>
    </row>
    <row r="276" spans="1:8" x14ac:dyDescent="0.35">
      <c r="A276" t="str">
        <f t="shared" si="4"/>
        <v>Демиденков ДаниилМ14</v>
      </c>
      <c r="B276" s="3">
        <v>4</v>
      </c>
      <c r="C276" t="s">
        <v>327</v>
      </c>
      <c r="D276" t="s">
        <v>53</v>
      </c>
      <c r="E276" s="4">
        <v>8.9236111111111113E-3</v>
      </c>
      <c r="F276">
        <v>4</v>
      </c>
      <c r="G276">
        <v>191.8</v>
      </c>
      <c r="H276" t="s">
        <v>893</v>
      </c>
    </row>
    <row r="277" spans="1:8" x14ac:dyDescent="0.35">
      <c r="A277" t="str">
        <f t="shared" si="4"/>
        <v>Леонтьев НикитаМ14</v>
      </c>
      <c r="B277" s="3">
        <v>5</v>
      </c>
      <c r="C277" t="s">
        <v>310</v>
      </c>
      <c r="D277" t="s">
        <v>53</v>
      </c>
      <c r="E277" s="4">
        <v>9.0509259259259258E-3</v>
      </c>
      <c r="F277">
        <v>5</v>
      </c>
      <c r="G277">
        <v>190.2</v>
      </c>
      <c r="H277" t="s">
        <v>893</v>
      </c>
    </row>
    <row r="278" spans="1:8" x14ac:dyDescent="0.35">
      <c r="A278" t="str">
        <f t="shared" si="4"/>
        <v>Крюков ГеоргийМ14</v>
      </c>
      <c r="B278" s="3">
        <v>6</v>
      </c>
      <c r="C278" t="s">
        <v>378</v>
      </c>
      <c r="D278" t="s">
        <v>529</v>
      </c>
      <c r="E278" s="4">
        <v>9.0740740740740729E-3</v>
      </c>
      <c r="F278">
        <v>6</v>
      </c>
      <c r="G278">
        <v>189.9</v>
      </c>
      <c r="H278" t="s">
        <v>893</v>
      </c>
    </row>
    <row r="279" spans="1:8" x14ac:dyDescent="0.35">
      <c r="A279" t="str">
        <f t="shared" si="4"/>
        <v>Оськин РоманМ14</v>
      </c>
      <c r="B279" s="3">
        <v>7</v>
      </c>
      <c r="C279" t="s">
        <v>600</v>
      </c>
      <c r="D279" t="s">
        <v>528</v>
      </c>
      <c r="E279" s="4">
        <v>9.1898148148148139E-3</v>
      </c>
      <c r="F279">
        <v>7</v>
      </c>
      <c r="G279">
        <v>188.5</v>
      </c>
      <c r="H279" t="s">
        <v>893</v>
      </c>
    </row>
    <row r="280" spans="1:8" x14ac:dyDescent="0.35">
      <c r="A280" t="str">
        <f t="shared" si="4"/>
        <v>Субботин ИгорьМ14</v>
      </c>
      <c r="B280" s="3">
        <v>8</v>
      </c>
      <c r="C280" t="s">
        <v>361</v>
      </c>
      <c r="D280" t="s">
        <v>40</v>
      </c>
      <c r="E280" s="4">
        <v>9.2939814814814812E-3</v>
      </c>
      <c r="F280">
        <v>8</v>
      </c>
      <c r="G280">
        <v>187.3</v>
      </c>
      <c r="H280" t="s">
        <v>893</v>
      </c>
    </row>
    <row r="281" spans="1:8" x14ac:dyDescent="0.35">
      <c r="A281" t="str">
        <f t="shared" si="4"/>
        <v>Нагорный МаксимМ14</v>
      </c>
      <c r="B281" s="3">
        <v>9</v>
      </c>
      <c r="C281" t="s">
        <v>379</v>
      </c>
      <c r="D281" t="s">
        <v>27</v>
      </c>
      <c r="E281" s="4">
        <v>9.3171296296296283E-3</v>
      </c>
      <c r="F281">
        <v>9</v>
      </c>
      <c r="G281">
        <v>187</v>
      </c>
      <c r="H281" t="s">
        <v>893</v>
      </c>
    </row>
    <row r="282" spans="1:8" x14ac:dyDescent="0.35">
      <c r="A282" t="str">
        <f t="shared" si="4"/>
        <v>Белов АртёмМ14</v>
      </c>
      <c r="B282" s="3">
        <v>10</v>
      </c>
      <c r="C282" t="s">
        <v>316</v>
      </c>
      <c r="D282" t="s">
        <v>528</v>
      </c>
      <c r="E282" s="4">
        <v>9.6874999999999999E-3</v>
      </c>
      <c r="F282">
        <v>10</v>
      </c>
      <c r="G282">
        <v>182.5</v>
      </c>
      <c r="H282" t="s">
        <v>893</v>
      </c>
    </row>
    <row r="283" spans="1:8" x14ac:dyDescent="0.35">
      <c r="A283" t="str">
        <f t="shared" si="4"/>
        <v>Остренко МатвейМ14</v>
      </c>
      <c r="B283" s="3">
        <v>11</v>
      </c>
      <c r="C283" t="s">
        <v>312</v>
      </c>
      <c r="D283" t="s">
        <v>64</v>
      </c>
      <c r="E283" s="4">
        <v>9.7453703703703713E-3</v>
      </c>
      <c r="F283">
        <v>11</v>
      </c>
      <c r="G283">
        <v>181.8</v>
      </c>
      <c r="H283" t="s">
        <v>893</v>
      </c>
    </row>
    <row r="284" spans="1:8" x14ac:dyDescent="0.35">
      <c r="A284" t="str">
        <f t="shared" si="4"/>
        <v>Сушко НикитаМ14</v>
      </c>
      <c r="B284" s="3">
        <v>12</v>
      </c>
      <c r="C284" t="s">
        <v>319</v>
      </c>
      <c r="D284" t="s">
        <v>51</v>
      </c>
      <c r="E284" s="4">
        <v>9.780092592592592E-3</v>
      </c>
      <c r="F284">
        <v>12</v>
      </c>
      <c r="G284">
        <v>181.4</v>
      </c>
      <c r="H284" t="s">
        <v>893</v>
      </c>
    </row>
    <row r="285" spans="1:8" x14ac:dyDescent="0.35">
      <c r="A285" t="str">
        <f t="shared" si="4"/>
        <v>Наседкин ЕвгенийМ14</v>
      </c>
      <c r="B285" s="3">
        <v>13</v>
      </c>
      <c r="C285" t="s">
        <v>763</v>
      </c>
      <c r="D285" t="s">
        <v>96</v>
      </c>
      <c r="E285" s="4">
        <v>9.8032407407407408E-3</v>
      </c>
      <c r="F285">
        <v>13</v>
      </c>
      <c r="G285">
        <v>181.1</v>
      </c>
      <c r="H285" t="s">
        <v>893</v>
      </c>
    </row>
    <row r="286" spans="1:8" x14ac:dyDescent="0.35">
      <c r="A286" t="str">
        <f t="shared" si="4"/>
        <v>Демиденков АлександрМ14</v>
      </c>
      <c r="B286" s="3">
        <v>14</v>
      </c>
      <c r="C286" t="s">
        <v>333</v>
      </c>
      <c r="D286" t="s">
        <v>53</v>
      </c>
      <c r="E286" s="4">
        <v>9.8379629629629633E-3</v>
      </c>
      <c r="F286">
        <v>14</v>
      </c>
      <c r="G286">
        <v>180.7</v>
      </c>
      <c r="H286" t="s">
        <v>893</v>
      </c>
    </row>
    <row r="287" spans="1:8" x14ac:dyDescent="0.35">
      <c r="A287" t="str">
        <f t="shared" si="4"/>
        <v>Котляров ВладиславМ14</v>
      </c>
      <c r="B287" s="3">
        <v>15</v>
      </c>
      <c r="C287" t="s">
        <v>323</v>
      </c>
      <c r="D287" t="s">
        <v>40</v>
      </c>
      <c r="E287" s="4">
        <v>9.8726851851851857E-3</v>
      </c>
      <c r="F287">
        <v>15</v>
      </c>
      <c r="G287">
        <v>180.2</v>
      </c>
      <c r="H287" t="s">
        <v>893</v>
      </c>
    </row>
    <row r="288" spans="1:8" x14ac:dyDescent="0.35">
      <c r="A288" t="str">
        <f t="shared" si="4"/>
        <v>Жарких МаксимМ14</v>
      </c>
      <c r="B288" s="3">
        <v>16</v>
      </c>
      <c r="C288" t="s">
        <v>330</v>
      </c>
      <c r="D288" t="s">
        <v>528</v>
      </c>
      <c r="E288" s="4">
        <v>1.0243055555555556E-2</v>
      </c>
      <c r="F288">
        <v>16</v>
      </c>
      <c r="G288">
        <v>175.8</v>
      </c>
      <c r="H288" t="s">
        <v>893</v>
      </c>
    </row>
    <row r="289" spans="1:8" x14ac:dyDescent="0.35">
      <c r="A289" t="str">
        <f t="shared" si="4"/>
        <v>Овчинников АлексейМ14</v>
      </c>
      <c r="B289" s="3">
        <v>17</v>
      </c>
      <c r="C289" t="s">
        <v>320</v>
      </c>
      <c r="D289" t="s">
        <v>85</v>
      </c>
      <c r="E289" s="4">
        <v>1.0393518518518519E-2</v>
      </c>
      <c r="F289">
        <v>17</v>
      </c>
      <c r="G289">
        <v>173.9</v>
      </c>
      <c r="H289" t="s">
        <v>893</v>
      </c>
    </row>
    <row r="290" spans="1:8" x14ac:dyDescent="0.35">
      <c r="A290" t="str">
        <f t="shared" si="4"/>
        <v>Попов АндрейМ14</v>
      </c>
      <c r="B290" s="3">
        <v>18</v>
      </c>
      <c r="C290" t="s">
        <v>318</v>
      </c>
      <c r="D290" t="s">
        <v>53</v>
      </c>
      <c r="E290" s="4">
        <v>1.0462962962962964E-2</v>
      </c>
      <c r="F290">
        <v>18</v>
      </c>
      <c r="G290">
        <v>173.1</v>
      </c>
      <c r="H290" t="s">
        <v>893</v>
      </c>
    </row>
    <row r="291" spans="1:8" x14ac:dyDescent="0.35">
      <c r="A291" t="str">
        <f t="shared" si="4"/>
        <v>Бакалов ДмитрийМ14</v>
      </c>
      <c r="B291" s="3">
        <v>19</v>
      </c>
      <c r="C291" t="s">
        <v>603</v>
      </c>
      <c r="D291" t="s">
        <v>22</v>
      </c>
      <c r="E291" s="4">
        <v>1.0636574074074074E-2</v>
      </c>
      <c r="F291">
        <v>19</v>
      </c>
      <c r="G291">
        <v>171</v>
      </c>
      <c r="H291" t="s">
        <v>893</v>
      </c>
    </row>
    <row r="292" spans="1:8" x14ac:dyDescent="0.35">
      <c r="A292" t="str">
        <f t="shared" si="4"/>
        <v>Махонин МакарМ14</v>
      </c>
      <c r="B292" s="3">
        <v>20</v>
      </c>
      <c r="C292" t="s">
        <v>324</v>
      </c>
      <c r="D292" t="s">
        <v>40</v>
      </c>
      <c r="E292" s="4">
        <v>1.0659722222222221E-2</v>
      </c>
      <c r="F292">
        <v>20</v>
      </c>
      <c r="G292">
        <v>170.7</v>
      </c>
      <c r="H292" t="s">
        <v>893</v>
      </c>
    </row>
    <row r="293" spans="1:8" x14ac:dyDescent="0.35">
      <c r="A293" t="str">
        <f t="shared" si="4"/>
        <v>Зенищев МакарМ14</v>
      </c>
      <c r="B293" s="3">
        <v>21</v>
      </c>
      <c r="C293" t="s">
        <v>602</v>
      </c>
      <c r="D293" t="s">
        <v>529</v>
      </c>
      <c r="E293" s="4">
        <v>1.0717592592592593E-2</v>
      </c>
      <c r="F293">
        <v>21</v>
      </c>
      <c r="G293">
        <v>170</v>
      </c>
      <c r="H293" t="s">
        <v>893</v>
      </c>
    </row>
    <row r="294" spans="1:8" x14ac:dyDescent="0.35">
      <c r="A294" t="str">
        <f t="shared" si="4"/>
        <v>Светителенко ПавелМ14</v>
      </c>
      <c r="B294" s="3">
        <v>22</v>
      </c>
      <c r="C294" t="s">
        <v>856</v>
      </c>
      <c r="D294" t="s">
        <v>85</v>
      </c>
      <c r="E294" s="4">
        <v>1.0729166666666666E-2</v>
      </c>
      <c r="F294">
        <v>22</v>
      </c>
      <c r="G294">
        <v>169.9</v>
      </c>
      <c r="H294" t="s">
        <v>893</v>
      </c>
    </row>
    <row r="295" spans="1:8" x14ac:dyDescent="0.35">
      <c r="A295" t="str">
        <f t="shared" si="4"/>
        <v>Донец АндрейМ14</v>
      </c>
      <c r="B295" s="3">
        <v>23</v>
      </c>
      <c r="C295" t="s">
        <v>371</v>
      </c>
      <c r="D295" t="s">
        <v>17</v>
      </c>
      <c r="E295" s="4">
        <v>1.0856481481481481E-2</v>
      </c>
      <c r="F295">
        <v>23</v>
      </c>
      <c r="G295">
        <v>168.3</v>
      </c>
      <c r="H295" t="s">
        <v>893</v>
      </c>
    </row>
    <row r="296" spans="1:8" x14ac:dyDescent="0.35">
      <c r="A296" t="str">
        <f t="shared" si="4"/>
        <v>Шекк ТимурМ14</v>
      </c>
      <c r="B296" s="3">
        <v>24</v>
      </c>
      <c r="C296" t="s">
        <v>766</v>
      </c>
      <c r="D296" t="e">
        <f>-РФ</f>
        <v>#NAME?</v>
      </c>
      <c r="E296" s="4">
        <v>1.091435185185185E-2</v>
      </c>
      <c r="F296">
        <v>24</v>
      </c>
      <c r="G296">
        <v>167.6</v>
      </c>
      <c r="H296" t="s">
        <v>893</v>
      </c>
    </row>
    <row r="297" spans="1:8" x14ac:dyDescent="0.35">
      <c r="A297" t="str">
        <f t="shared" si="4"/>
        <v>Соколовский АлексейМ14</v>
      </c>
      <c r="B297" s="3">
        <v>25</v>
      </c>
      <c r="C297" t="s">
        <v>317</v>
      </c>
      <c r="D297" t="s">
        <v>51</v>
      </c>
      <c r="E297" s="4">
        <v>1.0972222222222223E-2</v>
      </c>
      <c r="F297">
        <v>25</v>
      </c>
      <c r="G297">
        <v>166.9</v>
      </c>
      <c r="H297" t="s">
        <v>893</v>
      </c>
    </row>
    <row r="298" spans="1:8" x14ac:dyDescent="0.35">
      <c r="A298" t="str">
        <f t="shared" si="4"/>
        <v>Куликов ЕгорМ14</v>
      </c>
      <c r="B298" s="3">
        <v>26</v>
      </c>
      <c r="C298" t="s">
        <v>325</v>
      </c>
      <c r="D298" t="s">
        <v>529</v>
      </c>
      <c r="E298" s="4">
        <v>1.1145833333333334E-2</v>
      </c>
      <c r="F298">
        <v>26</v>
      </c>
      <c r="G298">
        <v>164.8</v>
      </c>
      <c r="H298" t="s">
        <v>893</v>
      </c>
    </row>
    <row r="299" spans="1:8" x14ac:dyDescent="0.35">
      <c r="A299" t="str">
        <f t="shared" si="4"/>
        <v>Зеленский АндрейМ14</v>
      </c>
      <c r="B299" s="3">
        <v>27</v>
      </c>
      <c r="C299" t="s">
        <v>349</v>
      </c>
      <c r="D299" t="s">
        <v>64</v>
      </c>
      <c r="E299" s="4">
        <v>1.1354166666666667E-2</v>
      </c>
      <c r="F299">
        <v>27</v>
      </c>
      <c r="G299">
        <v>162.30000000000001</v>
      </c>
      <c r="H299" t="s">
        <v>893</v>
      </c>
    </row>
    <row r="300" spans="1:8" x14ac:dyDescent="0.35">
      <c r="A300" t="str">
        <f t="shared" si="4"/>
        <v>Мелихов МаксимМ14</v>
      </c>
      <c r="B300" s="3">
        <v>28</v>
      </c>
      <c r="C300" t="s">
        <v>370</v>
      </c>
      <c r="D300" t="s">
        <v>22</v>
      </c>
      <c r="E300" s="4">
        <v>1.136574074074074E-2</v>
      </c>
      <c r="F300">
        <v>28</v>
      </c>
      <c r="G300">
        <v>162.1</v>
      </c>
      <c r="H300" t="s">
        <v>893</v>
      </c>
    </row>
    <row r="301" spans="1:8" x14ac:dyDescent="0.35">
      <c r="A301" t="str">
        <f t="shared" si="4"/>
        <v>Долуденко АртёмМ14</v>
      </c>
      <c r="B301" s="3">
        <v>29</v>
      </c>
      <c r="C301" t="s">
        <v>380</v>
      </c>
      <c r="D301" t="s">
        <v>528</v>
      </c>
      <c r="E301" s="4">
        <v>1.1423611111111112E-2</v>
      </c>
      <c r="F301">
        <v>29</v>
      </c>
      <c r="G301">
        <v>161.4</v>
      </c>
      <c r="H301" t="s">
        <v>893</v>
      </c>
    </row>
    <row r="302" spans="1:8" x14ac:dyDescent="0.35">
      <c r="A302" t="str">
        <f t="shared" si="4"/>
        <v>Герасимов ПётрМ14</v>
      </c>
      <c r="B302" s="3">
        <v>30</v>
      </c>
      <c r="C302" t="s">
        <v>610</v>
      </c>
      <c r="D302" t="s">
        <v>96</v>
      </c>
      <c r="E302" s="4">
        <v>1.1527777777777777E-2</v>
      </c>
      <c r="F302">
        <v>30</v>
      </c>
      <c r="G302">
        <v>160.19999999999999</v>
      </c>
      <c r="H302" t="s">
        <v>893</v>
      </c>
    </row>
    <row r="303" spans="1:8" x14ac:dyDescent="0.35">
      <c r="A303" t="str">
        <f t="shared" si="4"/>
        <v>Недосекин ВладимирМ14</v>
      </c>
      <c r="B303" s="3">
        <v>31</v>
      </c>
      <c r="C303" t="s">
        <v>346</v>
      </c>
      <c r="D303" t="s">
        <v>96</v>
      </c>
      <c r="E303" s="4">
        <v>1.1574074074074075E-2</v>
      </c>
      <c r="F303">
        <v>31</v>
      </c>
      <c r="G303">
        <v>159.6</v>
      </c>
      <c r="H303" t="s">
        <v>893</v>
      </c>
    </row>
    <row r="304" spans="1:8" x14ac:dyDescent="0.35">
      <c r="A304" t="str">
        <f t="shared" si="4"/>
        <v>Ласкин ПавелМ14</v>
      </c>
      <c r="B304" s="3">
        <v>32</v>
      </c>
      <c r="C304" t="s">
        <v>352</v>
      </c>
      <c r="D304" t="s">
        <v>20</v>
      </c>
      <c r="E304" s="4">
        <v>1.1631944444444445E-2</v>
      </c>
      <c r="F304">
        <v>32</v>
      </c>
      <c r="G304">
        <v>158.9</v>
      </c>
      <c r="H304" t="s">
        <v>893</v>
      </c>
    </row>
    <row r="305" spans="1:8" x14ac:dyDescent="0.35">
      <c r="A305" t="str">
        <f t="shared" si="4"/>
        <v>Кальченко ДанилаМ14</v>
      </c>
      <c r="B305" s="3">
        <v>33</v>
      </c>
      <c r="C305" t="s">
        <v>347</v>
      </c>
      <c r="D305" t="s">
        <v>51</v>
      </c>
      <c r="E305" s="4">
        <v>1.1956018518518517E-2</v>
      </c>
      <c r="F305">
        <v>33</v>
      </c>
      <c r="G305">
        <v>155</v>
      </c>
      <c r="H305" t="s">
        <v>893</v>
      </c>
    </row>
    <row r="306" spans="1:8" x14ac:dyDescent="0.35">
      <c r="A306" t="str">
        <f t="shared" si="4"/>
        <v>Клочков ГлебМ14</v>
      </c>
      <c r="B306" s="3">
        <v>34</v>
      </c>
      <c r="C306" t="s">
        <v>368</v>
      </c>
      <c r="D306" t="s">
        <v>96</v>
      </c>
      <c r="E306" s="4">
        <v>1.207175925925926E-2</v>
      </c>
      <c r="F306">
        <v>34</v>
      </c>
      <c r="G306">
        <v>153.6</v>
      </c>
      <c r="H306" t="s">
        <v>893</v>
      </c>
    </row>
    <row r="307" spans="1:8" x14ac:dyDescent="0.35">
      <c r="A307" t="str">
        <f t="shared" si="4"/>
        <v>Логвин ДанилаМ14</v>
      </c>
      <c r="B307" s="3">
        <v>35</v>
      </c>
      <c r="C307" t="s">
        <v>857</v>
      </c>
      <c r="D307" t="s">
        <v>216</v>
      </c>
      <c r="E307" s="4">
        <v>1.2280092592592592E-2</v>
      </c>
      <c r="F307">
        <v>35</v>
      </c>
      <c r="G307">
        <v>151</v>
      </c>
      <c r="H307" t="s">
        <v>893</v>
      </c>
    </row>
    <row r="308" spans="1:8" x14ac:dyDescent="0.35">
      <c r="A308" t="str">
        <f t="shared" si="4"/>
        <v>Зарубин СергейМ14</v>
      </c>
      <c r="B308" s="3">
        <v>36</v>
      </c>
      <c r="C308" t="s">
        <v>605</v>
      </c>
      <c r="D308" t="s">
        <v>85</v>
      </c>
      <c r="E308" s="4">
        <v>1.238425925925926E-2</v>
      </c>
      <c r="F308">
        <v>36</v>
      </c>
      <c r="G308">
        <v>149.80000000000001</v>
      </c>
      <c r="H308" t="s">
        <v>893</v>
      </c>
    </row>
    <row r="309" spans="1:8" x14ac:dyDescent="0.35">
      <c r="A309" t="str">
        <f t="shared" si="4"/>
        <v>Алексеев ИванМ14</v>
      </c>
      <c r="B309" s="3">
        <v>37</v>
      </c>
      <c r="C309" t="s">
        <v>366</v>
      </c>
      <c r="D309" t="s">
        <v>34</v>
      </c>
      <c r="E309" s="4">
        <v>1.2581018518518519E-2</v>
      </c>
      <c r="F309">
        <v>37</v>
      </c>
      <c r="G309">
        <v>147.4</v>
      </c>
      <c r="H309" t="s">
        <v>893</v>
      </c>
    </row>
    <row r="310" spans="1:8" x14ac:dyDescent="0.35">
      <c r="A310" t="str">
        <f t="shared" si="4"/>
        <v>Титов АлександрМ14</v>
      </c>
      <c r="B310" s="3">
        <v>38</v>
      </c>
      <c r="C310" t="s">
        <v>341</v>
      </c>
      <c r="D310" t="s">
        <v>34</v>
      </c>
      <c r="E310" s="4">
        <v>1.2638888888888889E-2</v>
      </c>
      <c r="F310">
        <v>38</v>
      </c>
      <c r="G310">
        <v>146.69999999999999</v>
      </c>
      <c r="H310" t="s">
        <v>893</v>
      </c>
    </row>
    <row r="311" spans="1:8" x14ac:dyDescent="0.35">
      <c r="A311" t="str">
        <f t="shared" si="4"/>
        <v>Попов МакарМ14</v>
      </c>
      <c r="B311" s="3">
        <v>39</v>
      </c>
      <c r="C311" t="s">
        <v>336</v>
      </c>
      <c r="D311" t="s">
        <v>85</v>
      </c>
      <c r="E311" s="4">
        <v>1.2638888888888889E-2</v>
      </c>
      <c r="F311">
        <f xml:space="preserve"> 38</f>
        <v>38</v>
      </c>
      <c r="G311">
        <v>146.69999999999999</v>
      </c>
      <c r="H311" t="s">
        <v>893</v>
      </c>
    </row>
    <row r="312" spans="1:8" x14ac:dyDescent="0.35">
      <c r="A312" t="str">
        <f t="shared" si="4"/>
        <v>Тютин ВиталийМ14</v>
      </c>
      <c r="B312" s="3">
        <v>40</v>
      </c>
      <c r="C312" t="s">
        <v>360</v>
      </c>
      <c r="D312" t="s">
        <v>22</v>
      </c>
      <c r="E312" s="4">
        <v>1.2662037037037039E-2</v>
      </c>
      <c r="F312">
        <v>40</v>
      </c>
      <c r="G312">
        <v>146.4</v>
      </c>
      <c r="H312" t="s">
        <v>893</v>
      </c>
    </row>
    <row r="313" spans="1:8" x14ac:dyDescent="0.35">
      <c r="A313" t="str">
        <f t="shared" si="4"/>
        <v>Грезин ВладиславМ14</v>
      </c>
      <c r="B313" s="3">
        <v>41</v>
      </c>
      <c r="C313" t="s">
        <v>761</v>
      </c>
      <c r="D313" t="s">
        <v>40</v>
      </c>
      <c r="E313" s="4">
        <v>1.269675925925926E-2</v>
      </c>
      <c r="F313">
        <v>41</v>
      </c>
      <c r="G313">
        <v>146</v>
      </c>
      <c r="H313" t="s">
        <v>893</v>
      </c>
    </row>
    <row r="314" spans="1:8" x14ac:dyDescent="0.35">
      <c r="A314" t="str">
        <f t="shared" si="4"/>
        <v>Чижов ЮрийМ14</v>
      </c>
      <c r="B314" s="3">
        <v>42</v>
      </c>
      <c r="C314" t="s">
        <v>342</v>
      </c>
      <c r="D314" t="s">
        <v>17</v>
      </c>
      <c r="E314" s="4">
        <v>1.2916666666666667E-2</v>
      </c>
      <c r="F314">
        <v>42</v>
      </c>
      <c r="G314">
        <v>143.30000000000001</v>
      </c>
      <c r="H314" t="s">
        <v>893</v>
      </c>
    </row>
    <row r="315" spans="1:8" x14ac:dyDescent="0.35">
      <c r="A315" t="str">
        <f t="shared" si="4"/>
        <v>Скляренко АрсенийМ14</v>
      </c>
      <c r="B315" s="3">
        <v>43</v>
      </c>
      <c r="C315" t="s">
        <v>372</v>
      </c>
      <c r="D315" t="s">
        <v>96</v>
      </c>
      <c r="E315" s="4">
        <v>1.3055555555555556E-2</v>
      </c>
      <c r="F315">
        <v>43</v>
      </c>
      <c r="G315">
        <v>141.6</v>
      </c>
      <c r="H315" t="s">
        <v>893</v>
      </c>
    </row>
    <row r="316" spans="1:8" x14ac:dyDescent="0.35">
      <c r="A316" t="str">
        <f t="shared" si="4"/>
        <v>Курченков КириллМ14</v>
      </c>
      <c r="B316" s="3">
        <v>44</v>
      </c>
      <c r="C316" t="s">
        <v>758</v>
      </c>
      <c r="D316" t="s">
        <v>20</v>
      </c>
      <c r="E316" s="4">
        <v>1.3171296296296294E-2</v>
      </c>
      <c r="F316">
        <v>44</v>
      </c>
      <c r="G316">
        <v>140.19999999999999</v>
      </c>
      <c r="H316" t="s">
        <v>893</v>
      </c>
    </row>
    <row r="317" spans="1:8" x14ac:dyDescent="0.35">
      <c r="A317" t="str">
        <f t="shared" si="4"/>
        <v>Лоза ДаниилМ14</v>
      </c>
      <c r="B317" s="3">
        <v>45</v>
      </c>
      <c r="C317" t="s">
        <v>340</v>
      </c>
      <c r="D317" t="s">
        <v>40</v>
      </c>
      <c r="E317" s="4">
        <v>1.3229166666666667E-2</v>
      </c>
      <c r="F317">
        <v>45</v>
      </c>
      <c r="G317">
        <v>139.5</v>
      </c>
      <c r="H317" t="s">
        <v>893</v>
      </c>
    </row>
    <row r="318" spans="1:8" x14ac:dyDescent="0.35">
      <c r="A318" t="str">
        <f t="shared" si="4"/>
        <v>Алексеев СтепанМ14</v>
      </c>
      <c r="B318" s="3">
        <v>46</v>
      </c>
      <c r="C318" t="s">
        <v>369</v>
      </c>
      <c r="D318" t="s">
        <v>34</v>
      </c>
      <c r="E318" s="4">
        <v>1.3356481481481483E-2</v>
      </c>
      <c r="F318">
        <v>46</v>
      </c>
      <c r="G318">
        <v>138</v>
      </c>
      <c r="H318" t="s">
        <v>893</v>
      </c>
    </row>
    <row r="319" spans="1:8" x14ac:dyDescent="0.35">
      <c r="A319" t="str">
        <f t="shared" si="4"/>
        <v>Головин МаксимМ14</v>
      </c>
      <c r="B319" s="3">
        <v>47</v>
      </c>
      <c r="C319" t="s">
        <v>362</v>
      </c>
      <c r="D319" t="s">
        <v>34</v>
      </c>
      <c r="E319" s="4">
        <v>1.3969907407407408E-2</v>
      </c>
      <c r="F319">
        <v>47</v>
      </c>
      <c r="G319">
        <v>130.5</v>
      </c>
      <c r="H319" t="s">
        <v>893</v>
      </c>
    </row>
    <row r="320" spans="1:8" x14ac:dyDescent="0.35">
      <c r="A320" t="str">
        <f t="shared" si="4"/>
        <v>Каширин ПетрМ14</v>
      </c>
      <c r="B320" s="3">
        <v>48</v>
      </c>
      <c r="C320" t="s">
        <v>858</v>
      </c>
      <c r="D320" t="s">
        <v>96</v>
      </c>
      <c r="E320" s="4">
        <v>1.4212962962962962E-2</v>
      </c>
      <c r="F320">
        <v>48</v>
      </c>
      <c r="G320">
        <v>127.6</v>
      </c>
      <c r="H320" t="s">
        <v>893</v>
      </c>
    </row>
    <row r="321" spans="1:8" x14ac:dyDescent="0.35">
      <c r="A321" t="str">
        <f t="shared" si="4"/>
        <v>Попов РодионМ14</v>
      </c>
      <c r="B321" s="3">
        <v>49</v>
      </c>
      <c r="C321" t="s">
        <v>353</v>
      </c>
      <c r="D321" t="s">
        <v>25</v>
      </c>
      <c r="E321" s="4">
        <v>1.4791666666666668E-2</v>
      </c>
      <c r="F321">
        <v>49</v>
      </c>
      <c r="G321">
        <v>120.6</v>
      </c>
      <c r="H321" t="s">
        <v>893</v>
      </c>
    </row>
    <row r="322" spans="1:8" x14ac:dyDescent="0.35">
      <c r="A322" t="str">
        <f t="shared" si="4"/>
        <v>Кочетов КириллМ14</v>
      </c>
      <c r="B322" s="3">
        <v>50</v>
      </c>
      <c r="C322" t="s">
        <v>335</v>
      </c>
      <c r="D322" t="s">
        <v>96</v>
      </c>
      <c r="E322" s="4">
        <v>1.4907407407407406E-2</v>
      </c>
      <c r="F322">
        <v>50</v>
      </c>
      <c r="G322">
        <v>119.2</v>
      </c>
      <c r="H322" t="s">
        <v>893</v>
      </c>
    </row>
    <row r="323" spans="1:8" x14ac:dyDescent="0.35">
      <c r="A323" t="str">
        <f t="shared" si="4"/>
        <v>Чебышев КириллМ14</v>
      </c>
      <c r="B323" s="3">
        <v>51</v>
      </c>
      <c r="C323" t="s">
        <v>321</v>
      </c>
      <c r="D323" t="s">
        <v>85</v>
      </c>
      <c r="E323" s="4">
        <v>1.5428240740740741E-2</v>
      </c>
      <c r="F323">
        <v>51</v>
      </c>
      <c r="G323">
        <v>112.8</v>
      </c>
      <c r="H323" t="s">
        <v>893</v>
      </c>
    </row>
    <row r="324" spans="1:8" x14ac:dyDescent="0.35">
      <c r="A324" t="str">
        <f t="shared" si="4"/>
        <v>Зябкин КириллМ14</v>
      </c>
      <c r="B324" s="3">
        <v>52</v>
      </c>
      <c r="C324" t="s">
        <v>768</v>
      </c>
      <c r="D324" t="s">
        <v>495</v>
      </c>
      <c r="E324" s="4">
        <v>1.6736111111111111E-2</v>
      </c>
      <c r="F324">
        <v>52</v>
      </c>
      <c r="G324">
        <v>97</v>
      </c>
      <c r="H324" t="s">
        <v>893</v>
      </c>
    </row>
    <row r="325" spans="1:8" x14ac:dyDescent="0.35">
      <c r="A325" t="str">
        <f t="shared" ref="A325:A388" si="5">C325&amp;H325</f>
        <v>Симаков ГригорийМ14</v>
      </c>
      <c r="B325" s="3">
        <v>53</v>
      </c>
      <c r="C325" t="s">
        <v>609</v>
      </c>
      <c r="D325" t="s">
        <v>34</v>
      </c>
      <c r="E325" s="4">
        <v>1.7361111111111112E-2</v>
      </c>
      <c r="F325">
        <v>53</v>
      </c>
      <c r="G325">
        <v>89.4</v>
      </c>
      <c r="H325" t="s">
        <v>893</v>
      </c>
    </row>
    <row r="326" spans="1:8" x14ac:dyDescent="0.35">
      <c r="A326" t="str">
        <f t="shared" si="5"/>
        <v>Сайгаков КонстантинМ14</v>
      </c>
      <c r="B326" s="3">
        <v>54</v>
      </c>
      <c r="C326" t="s">
        <v>354</v>
      </c>
      <c r="D326" t="s">
        <v>529</v>
      </c>
      <c r="E326" s="4">
        <v>1.7650462962962962E-2</v>
      </c>
      <c r="F326">
        <v>54</v>
      </c>
      <c r="G326">
        <v>85.9</v>
      </c>
      <c r="H326" t="s">
        <v>893</v>
      </c>
    </row>
    <row r="327" spans="1:8" x14ac:dyDescent="0.35">
      <c r="A327" t="str">
        <f t="shared" si="5"/>
        <v>Копцев ДанилаМ14</v>
      </c>
      <c r="B327" s="3">
        <v>55</v>
      </c>
      <c r="C327" t="s">
        <v>859</v>
      </c>
      <c r="D327" t="s">
        <v>216</v>
      </c>
      <c r="E327" s="4">
        <v>2.1157407407407406E-2</v>
      </c>
      <c r="F327">
        <v>55</v>
      </c>
      <c r="G327">
        <v>43.3</v>
      </c>
      <c r="H327" t="s">
        <v>893</v>
      </c>
    </row>
    <row r="328" spans="1:8" x14ac:dyDescent="0.35">
      <c r="A328" t="str">
        <f t="shared" si="5"/>
        <v>Логвин ИльяМ14</v>
      </c>
      <c r="B328" s="3">
        <v>56</v>
      </c>
      <c r="C328" t="s">
        <v>358</v>
      </c>
      <c r="D328" t="s">
        <v>216</v>
      </c>
      <c r="E328" s="4">
        <v>2.2708333333333334E-2</v>
      </c>
      <c r="F328">
        <v>56</v>
      </c>
      <c r="G328">
        <v>24.5</v>
      </c>
      <c r="H328" t="s">
        <v>893</v>
      </c>
    </row>
    <row r="329" spans="1:8" x14ac:dyDescent="0.35">
      <c r="A329" t="str">
        <f t="shared" si="5"/>
        <v>Ситников РодионМ14</v>
      </c>
      <c r="B329" s="3">
        <v>57</v>
      </c>
      <c r="C329" t="s">
        <v>374</v>
      </c>
      <c r="D329" t="s">
        <v>703</v>
      </c>
      <c r="E329" s="4">
        <v>2.479166666666667E-2</v>
      </c>
      <c r="F329">
        <v>57</v>
      </c>
      <c r="G329">
        <v>1</v>
      </c>
      <c r="H329" t="s">
        <v>893</v>
      </c>
    </row>
    <row r="330" spans="1:8" x14ac:dyDescent="0.35">
      <c r="A330" t="str">
        <f t="shared" si="5"/>
        <v>Корсюк ДмитрийМ14</v>
      </c>
      <c r="B330" s="3">
        <v>58</v>
      </c>
      <c r="C330" t="s">
        <v>367</v>
      </c>
      <c r="D330" t="s">
        <v>53</v>
      </c>
      <c r="G330">
        <v>0</v>
      </c>
      <c r="H330" t="s">
        <v>893</v>
      </c>
    </row>
    <row r="331" spans="1:8" x14ac:dyDescent="0.35">
      <c r="A331" t="str">
        <f t="shared" si="5"/>
        <v>Сендецкий НазарМ14</v>
      </c>
      <c r="B331" s="3">
        <v>59</v>
      </c>
      <c r="C331" t="s">
        <v>860</v>
      </c>
      <c r="D331" t="s">
        <v>25</v>
      </c>
      <c r="G331">
        <v>0</v>
      </c>
      <c r="H331" t="s">
        <v>893</v>
      </c>
    </row>
    <row r="332" spans="1:8" x14ac:dyDescent="0.35">
      <c r="A332" t="str">
        <f t="shared" si="5"/>
        <v>Воронков МихаилМ14</v>
      </c>
      <c r="B332" s="3">
        <v>60</v>
      </c>
      <c r="C332" t="s">
        <v>762</v>
      </c>
      <c r="D332" t="s">
        <v>45</v>
      </c>
      <c r="G332">
        <v>0</v>
      </c>
      <c r="H332" t="s">
        <v>893</v>
      </c>
    </row>
    <row r="333" spans="1:8" x14ac:dyDescent="0.35">
      <c r="A333" t="str">
        <f t="shared" si="5"/>
        <v>Буравлёв ЯрославМ14</v>
      </c>
      <c r="B333" s="3">
        <v>61</v>
      </c>
      <c r="C333" t="s">
        <v>331</v>
      </c>
      <c r="D333" t="s">
        <v>96</v>
      </c>
      <c r="G333">
        <v>0</v>
      </c>
      <c r="H333" t="s">
        <v>893</v>
      </c>
    </row>
    <row r="334" spans="1:8" x14ac:dyDescent="0.35">
      <c r="A334" t="str">
        <f t="shared" si="5"/>
        <v/>
      </c>
    </row>
    <row r="335" spans="1:8" ht="15.5" x14ac:dyDescent="0.35">
      <c r="A335" t="str">
        <f t="shared" si="5"/>
        <v>12 КП, 2,6 км</v>
      </c>
      <c r="B335" s="1" t="s">
        <v>381</v>
      </c>
      <c r="C335" t="s">
        <v>837</v>
      </c>
    </row>
    <row r="336" spans="1:8" x14ac:dyDescent="0.35">
      <c r="A336" t="str">
        <f t="shared" si="5"/>
        <v/>
      </c>
    </row>
    <row r="337" spans="1:8" x14ac:dyDescent="0.35">
      <c r="A337" t="str">
        <f t="shared" si="5"/>
        <v>Фамилия, имя</v>
      </c>
      <c r="B337" s="2" t="s">
        <v>2</v>
      </c>
      <c r="C337" t="s">
        <v>3</v>
      </c>
      <c r="D337" t="s">
        <v>6</v>
      </c>
      <c r="E337" t="s">
        <v>8</v>
      </c>
      <c r="F337" t="s">
        <v>9</v>
      </c>
      <c r="G337" t="s">
        <v>10</v>
      </c>
    </row>
    <row r="338" spans="1:8" x14ac:dyDescent="0.35">
      <c r="A338" t="str">
        <f t="shared" si="5"/>
        <v>Вильденберг АлександрМ16</v>
      </c>
      <c r="B338" s="3">
        <v>1</v>
      </c>
      <c r="C338" t="s">
        <v>618</v>
      </c>
      <c r="D338" t="s">
        <v>528</v>
      </c>
      <c r="E338" s="4">
        <v>8.773148148148148E-3</v>
      </c>
      <c r="F338">
        <v>1</v>
      </c>
      <c r="G338">
        <v>200</v>
      </c>
      <c r="H338" t="s">
        <v>894</v>
      </c>
    </row>
    <row r="339" spans="1:8" x14ac:dyDescent="0.35">
      <c r="A339" t="str">
        <f t="shared" si="5"/>
        <v>Тимонин ВладиславМ16</v>
      </c>
      <c r="B339" s="3">
        <v>2</v>
      </c>
      <c r="C339" t="s">
        <v>382</v>
      </c>
      <c r="D339" t="s">
        <v>27</v>
      </c>
      <c r="E339" s="4">
        <v>8.819444444444444E-3</v>
      </c>
      <c r="F339">
        <v>2</v>
      </c>
      <c r="G339">
        <v>199.5</v>
      </c>
      <c r="H339" t="s">
        <v>894</v>
      </c>
    </row>
    <row r="340" spans="1:8" x14ac:dyDescent="0.35">
      <c r="A340" t="str">
        <f t="shared" si="5"/>
        <v>Малыгин МаксимМ16</v>
      </c>
      <c r="B340" s="3">
        <v>3</v>
      </c>
      <c r="C340" t="s">
        <v>771</v>
      </c>
      <c r="D340" t="s">
        <v>20</v>
      </c>
      <c r="E340" s="4">
        <v>8.9583333333333338E-3</v>
      </c>
      <c r="F340">
        <v>3</v>
      </c>
      <c r="G340">
        <v>197.9</v>
      </c>
      <c r="H340" t="s">
        <v>894</v>
      </c>
    </row>
    <row r="341" spans="1:8" x14ac:dyDescent="0.35">
      <c r="A341" t="str">
        <f t="shared" si="5"/>
        <v>Ведманкин АндрейМ16</v>
      </c>
      <c r="B341" s="3">
        <v>4</v>
      </c>
      <c r="C341" t="s">
        <v>387</v>
      </c>
      <c r="D341" t="s">
        <v>17</v>
      </c>
      <c r="E341" s="4">
        <v>9.1435185185185178E-3</v>
      </c>
      <c r="F341">
        <v>4</v>
      </c>
      <c r="G341">
        <v>195.8</v>
      </c>
      <c r="H341" t="s">
        <v>894</v>
      </c>
    </row>
    <row r="342" spans="1:8" x14ac:dyDescent="0.35">
      <c r="A342" t="str">
        <f t="shared" si="5"/>
        <v>Цветков МирославМ16</v>
      </c>
      <c r="B342" s="3">
        <v>5</v>
      </c>
      <c r="C342" t="s">
        <v>772</v>
      </c>
      <c r="D342" t="s">
        <v>34</v>
      </c>
      <c r="E342" s="4">
        <v>9.1898148148148139E-3</v>
      </c>
      <c r="F342">
        <v>5</v>
      </c>
      <c r="G342">
        <v>195.3</v>
      </c>
      <c r="H342" t="s">
        <v>894</v>
      </c>
    </row>
    <row r="343" spans="1:8" x14ac:dyDescent="0.35">
      <c r="A343" t="str">
        <f t="shared" si="5"/>
        <v>Молодских КириллМ16</v>
      </c>
      <c r="B343" s="3">
        <v>6</v>
      </c>
      <c r="C343" t="s">
        <v>309</v>
      </c>
      <c r="D343" t="s">
        <v>27</v>
      </c>
      <c r="E343" s="4">
        <v>9.2361111111111116E-3</v>
      </c>
      <c r="F343">
        <v>6</v>
      </c>
      <c r="G343">
        <v>194.8</v>
      </c>
      <c r="H343" t="s">
        <v>894</v>
      </c>
    </row>
    <row r="344" spans="1:8" x14ac:dyDescent="0.35">
      <c r="A344" t="str">
        <f t="shared" si="5"/>
        <v>Сигаев ЛеонидМ16</v>
      </c>
      <c r="B344" s="3">
        <v>7</v>
      </c>
      <c r="C344" t="s">
        <v>384</v>
      </c>
      <c r="D344" t="s">
        <v>17</v>
      </c>
      <c r="E344" s="4">
        <v>9.2361111111111116E-3</v>
      </c>
      <c r="F344">
        <f xml:space="preserve">  6</f>
        <v>6</v>
      </c>
      <c r="G344">
        <v>194.8</v>
      </c>
      <c r="H344" t="s">
        <v>894</v>
      </c>
    </row>
    <row r="345" spans="1:8" x14ac:dyDescent="0.35">
      <c r="A345" t="str">
        <f t="shared" si="5"/>
        <v>Акимов ЮрийМ16</v>
      </c>
      <c r="B345" s="3">
        <v>8</v>
      </c>
      <c r="C345" t="s">
        <v>386</v>
      </c>
      <c r="D345" t="s">
        <v>529</v>
      </c>
      <c r="E345" s="4">
        <v>9.525462962962963E-3</v>
      </c>
      <c r="F345">
        <v>8</v>
      </c>
      <c r="G345">
        <v>191.5</v>
      </c>
      <c r="H345" t="s">
        <v>894</v>
      </c>
    </row>
    <row r="346" spans="1:8" x14ac:dyDescent="0.35">
      <c r="A346" t="str">
        <f t="shared" si="5"/>
        <v>Филонов ИванМ16</v>
      </c>
      <c r="B346" s="3">
        <v>9</v>
      </c>
      <c r="C346" t="s">
        <v>861</v>
      </c>
      <c r="D346" t="s">
        <v>64</v>
      </c>
      <c r="E346" s="4">
        <v>9.6643518518518511E-3</v>
      </c>
      <c r="F346">
        <v>9</v>
      </c>
      <c r="G346">
        <v>189.9</v>
      </c>
      <c r="H346" t="s">
        <v>894</v>
      </c>
    </row>
    <row r="347" spans="1:8" x14ac:dyDescent="0.35">
      <c r="A347" t="str">
        <f t="shared" si="5"/>
        <v>Шелковников СтепанМ16</v>
      </c>
      <c r="B347" s="3">
        <v>10</v>
      </c>
      <c r="C347" t="s">
        <v>620</v>
      </c>
      <c r="D347" t="s">
        <v>20</v>
      </c>
      <c r="E347" s="4">
        <v>9.8842592592592576E-3</v>
      </c>
      <c r="F347">
        <v>10</v>
      </c>
      <c r="G347">
        <v>187.4</v>
      </c>
      <c r="H347" t="s">
        <v>894</v>
      </c>
    </row>
    <row r="348" spans="1:8" x14ac:dyDescent="0.35">
      <c r="A348" t="str">
        <f t="shared" si="5"/>
        <v>Тимонин ВячеславМ16</v>
      </c>
      <c r="B348" s="3">
        <v>11</v>
      </c>
      <c r="C348" t="s">
        <v>619</v>
      </c>
      <c r="D348" t="s">
        <v>27</v>
      </c>
      <c r="E348" s="4">
        <v>1.0590277777777777E-2</v>
      </c>
      <c r="F348">
        <v>11</v>
      </c>
      <c r="G348">
        <v>179.3</v>
      </c>
      <c r="H348" t="s">
        <v>894</v>
      </c>
    </row>
    <row r="349" spans="1:8" x14ac:dyDescent="0.35">
      <c r="A349" t="str">
        <f t="shared" si="5"/>
        <v>Арапов АртемийМ16</v>
      </c>
      <c r="B349" s="3">
        <v>12</v>
      </c>
      <c r="C349" t="s">
        <v>383</v>
      </c>
      <c r="D349" t="s">
        <v>20</v>
      </c>
      <c r="E349" s="4">
        <v>1.087962962962963E-2</v>
      </c>
      <c r="F349">
        <v>12</v>
      </c>
      <c r="G349">
        <v>176</v>
      </c>
      <c r="H349" t="s">
        <v>894</v>
      </c>
    </row>
    <row r="350" spans="1:8" x14ac:dyDescent="0.35">
      <c r="A350" t="str">
        <f t="shared" si="5"/>
        <v>Свирь НикитаМ16</v>
      </c>
      <c r="B350" s="3">
        <v>13</v>
      </c>
      <c r="C350" t="s">
        <v>396</v>
      </c>
      <c r="D350" t="s">
        <v>27</v>
      </c>
      <c r="E350" s="4">
        <v>1.1342592592592592E-2</v>
      </c>
      <c r="F350">
        <v>13</v>
      </c>
      <c r="G350">
        <v>170.8</v>
      </c>
      <c r="H350" t="s">
        <v>894</v>
      </c>
    </row>
    <row r="351" spans="1:8" x14ac:dyDescent="0.35">
      <c r="A351" t="str">
        <f t="shared" si="5"/>
        <v>Уразов СеменМ16</v>
      </c>
      <c r="B351" s="3">
        <v>14</v>
      </c>
      <c r="C351" t="s">
        <v>398</v>
      </c>
      <c r="D351" t="s">
        <v>53</v>
      </c>
      <c r="E351" s="4">
        <v>1.136574074074074E-2</v>
      </c>
      <c r="F351">
        <v>14</v>
      </c>
      <c r="G351">
        <v>170.5</v>
      </c>
      <c r="H351" t="s">
        <v>894</v>
      </c>
    </row>
    <row r="352" spans="1:8" x14ac:dyDescent="0.35">
      <c r="A352" t="str">
        <f t="shared" si="5"/>
        <v>Чеботарев ГеоргийМ16</v>
      </c>
      <c r="B352" s="3">
        <v>15</v>
      </c>
      <c r="C352" t="s">
        <v>394</v>
      </c>
      <c r="D352" t="s">
        <v>51</v>
      </c>
      <c r="E352" s="4">
        <v>1.1400462962962965E-2</v>
      </c>
      <c r="F352">
        <v>15</v>
      </c>
      <c r="G352">
        <v>170.1</v>
      </c>
      <c r="H352" t="s">
        <v>894</v>
      </c>
    </row>
    <row r="353" spans="1:8" x14ac:dyDescent="0.35">
      <c r="A353" t="str">
        <f t="shared" si="5"/>
        <v>Хлуднев КириллМ16</v>
      </c>
      <c r="B353" s="3">
        <v>16</v>
      </c>
      <c r="C353" t="s">
        <v>390</v>
      </c>
      <c r="D353" t="s">
        <v>20</v>
      </c>
      <c r="E353" s="4">
        <v>1.1435185185185185E-2</v>
      </c>
      <c r="F353">
        <v>16</v>
      </c>
      <c r="G353">
        <v>169.7</v>
      </c>
      <c r="H353" t="s">
        <v>894</v>
      </c>
    </row>
    <row r="354" spans="1:8" x14ac:dyDescent="0.35">
      <c r="A354" t="str">
        <f t="shared" si="5"/>
        <v>Землянухин АртёмМ16</v>
      </c>
      <c r="B354" s="3">
        <v>17</v>
      </c>
      <c r="C354" t="s">
        <v>388</v>
      </c>
      <c r="D354" t="s">
        <v>22</v>
      </c>
      <c r="E354" s="4">
        <v>1.1597222222222222E-2</v>
      </c>
      <c r="F354">
        <v>17</v>
      </c>
      <c r="G354">
        <v>167.9</v>
      </c>
      <c r="H354" t="s">
        <v>894</v>
      </c>
    </row>
    <row r="355" spans="1:8" x14ac:dyDescent="0.35">
      <c r="A355" t="str">
        <f t="shared" si="5"/>
        <v>Петиков ИванМ16</v>
      </c>
      <c r="B355" s="3">
        <v>18</v>
      </c>
      <c r="C355" t="s">
        <v>395</v>
      </c>
      <c r="D355" t="s">
        <v>51</v>
      </c>
      <c r="E355" s="4">
        <v>1.1678240740740741E-2</v>
      </c>
      <c r="F355">
        <v>18</v>
      </c>
      <c r="G355">
        <v>166.9</v>
      </c>
      <c r="H355" t="s">
        <v>894</v>
      </c>
    </row>
    <row r="356" spans="1:8" x14ac:dyDescent="0.35">
      <c r="A356" t="str">
        <f t="shared" si="5"/>
        <v>Дорохин АлександрМ16</v>
      </c>
      <c r="B356" s="3">
        <v>19</v>
      </c>
      <c r="C356" t="s">
        <v>392</v>
      </c>
      <c r="D356" t="s">
        <v>64</v>
      </c>
      <c r="E356" s="4">
        <v>1.2025462962962962E-2</v>
      </c>
      <c r="F356">
        <v>19</v>
      </c>
      <c r="G356">
        <v>163</v>
      </c>
      <c r="H356" t="s">
        <v>894</v>
      </c>
    </row>
    <row r="357" spans="1:8" x14ac:dyDescent="0.35">
      <c r="A357" t="str">
        <f t="shared" si="5"/>
        <v>Мироненко КонстантинМ16</v>
      </c>
      <c r="B357" s="3">
        <v>20</v>
      </c>
      <c r="C357" t="s">
        <v>391</v>
      </c>
      <c r="D357" t="s">
        <v>51</v>
      </c>
      <c r="E357" s="4">
        <v>1.2141203703703704E-2</v>
      </c>
      <c r="F357">
        <v>20</v>
      </c>
      <c r="G357">
        <v>161.69999999999999</v>
      </c>
      <c r="H357" t="s">
        <v>894</v>
      </c>
    </row>
    <row r="358" spans="1:8" x14ac:dyDescent="0.35">
      <c r="A358" t="str">
        <f t="shared" si="5"/>
        <v>Лисов АнтонМ16</v>
      </c>
      <c r="B358" s="3">
        <v>21</v>
      </c>
      <c r="C358" t="s">
        <v>400</v>
      </c>
      <c r="D358" t="s">
        <v>34</v>
      </c>
      <c r="E358" s="4">
        <v>1.2430555555555554E-2</v>
      </c>
      <c r="F358">
        <v>21</v>
      </c>
      <c r="G358">
        <v>158.4</v>
      </c>
      <c r="H358" t="s">
        <v>894</v>
      </c>
    </row>
    <row r="359" spans="1:8" x14ac:dyDescent="0.35">
      <c r="A359" t="str">
        <f t="shared" si="5"/>
        <v>Андрианов АлександрМ16</v>
      </c>
      <c r="B359" s="3">
        <v>22</v>
      </c>
      <c r="C359" t="s">
        <v>401</v>
      </c>
      <c r="D359" t="s">
        <v>85</v>
      </c>
      <c r="E359" s="4">
        <v>1.252314814814815E-2</v>
      </c>
      <c r="F359">
        <v>22</v>
      </c>
      <c r="G359">
        <v>157.30000000000001</v>
      </c>
      <c r="H359" t="s">
        <v>894</v>
      </c>
    </row>
    <row r="360" spans="1:8" x14ac:dyDescent="0.35">
      <c r="A360" t="str">
        <f t="shared" si="5"/>
        <v>Чупеев АлександрМ16</v>
      </c>
      <c r="B360" s="3">
        <v>23</v>
      </c>
      <c r="C360" t="s">
        <v>774</v>
      </c>
      <c r="D360" t="s">
        <v>45</v>
      </c>
      <c r="E360" s="4">
        <v>1.2743055555555556E-2</v>
      </c>
      <c r="F360">
        <v>23</v>
      </c>
      <c r="G360">
        <v>154.80000000000001</v>
      </c>
      <c r="H360" t="s">
        <v>894</v>
      </c>
    </row>
    <row r="361" spans="1:8" x14ac:dyDescent="0.35">
      <c r="A361" t="str">
        <f t="shared" si="5"/>
        <v>Быстрянцев АлександрМ16</v>
      </c>
      <c r="B361" s="3">
        <v>24</v>
      </c>
      <c r="C361" t="s">
        <v>393</v>
      </c>
      <c r="D361" t="s">
        <v>53</v>
      </c>
      <c r="E361" s="4">
        <v>1.2905092592592591E-2</v>
      </c>
      <c r="F361">
        <v>24</v>
      </c>
      <c r="G361">
        <v>153</v>
      </c>
      <c r="H361" t="s">
        <v>894</v>
      </c>
    </row>
    <row r="362" spans="1:8" x14ac:dyDescent="0.35">
      <c r="A362" t="str">
        <f t="shared" si="5"/>
        <v>Салимов АртурМ16</v>
      </c>
      <c r="B362" s="3">
        <v>25</v>
      </c>
      <c r="C362" t="s">
        <v>773</v>
      </c>
      <c r="D362" t="s">
        <v>528</v>
      </c>
      <c r="E362" s="4">
        <v>1.298611111111111E-2</v>
      </c>
      <c r="F362">
        <v>25</v>
      </c>
      <c r="G362">
        <v>152</v>
      </c>
      <c r="H362" t="s">
        <v>894</v>
      </c>
    </row>
    <row r="363" spans="1:8" x14ac:dyDescent="0.35">
      <c r="A363" t="str">
        <f t="shared" si="5"/>
        <v>Киселёв ДмитрийМ16</v>
      </c>
      <c r="B363" s="3">
        <v>26</v>
      </c>
      <c r="C363" t="s">
        <v>402</v>
      </c>
      <c r="D363" t="s">
        <v>40</v>
      </c>
      <c r="E363" s="4">
        <v>1.3356481481481483E-2</v>
      </c>
      <c r="F363">
        <v>26</v>
      </c>
      <c r="G363">
        <v>147.80000000000001</v>
      </c>
      <c r="H363" t="s">
        <v>894</v>
      </c>
    </row>
    <row r="364" spans="1:8" x14ac:dyDescent="0.35">
      <c r="A364" t="str">
        <f t="shared" si="5"/>
        <v>Прибытков АртёмМ16</v>
      </c>
      <c r="B364" s="3">
        <v>27</v>
      </c>
      <c r="C364" t="s">
        <v>406</v>
      </c>
      <c r="D364" t="s">
        <v>528</v>
      </c>
      <c r="E364" s="4">
        <v>1.3726851851851851E-2</v>
      </c>
      <c r="F364">
        <v>27</v>
      </c>
      <c r="G364">
        <v>143.6</v>
      </c>
      <c r="H364" t="s">
        <v>894</v>
      </c>
    </row>
    <row r="365" spans="1:8" x14ac:dyDescent="0.35">
      <c r="A365" t="str">
        <f t="shared" si="5"/>
        <v>Глазунов ВладимирМ16</v>
      </c>
      <c r="B365" s="3">
        <v>28</v>
      </c>
      <c r="C365" t="s">
        <v>409</v>
      </c>
      <c r="D365" t="s">
        <v>40</v>
      </c>
      <c r="E365" s="4">
        <v>1.4907407407407406E-2</v>
      </c>
      <c r="F365">
        <v>28</v>
      </c>
      <c r="G365">
        <v>130.1</v>
      </c>
      <c r="H365" t="s">
        <v>894</v>
      </c>
    </row>
    <row r="366" spans="1:8" x14ac:dyDescent="0.35">
      <c r="A366" t="str">
        <f t="shared" si="5"/>
        <v>Буриков СтепанМ16</v>
      </c>
      <c r="B366" s="3">
        <v>29</v>
      </c>
      <c r="C366" t="s">
        <v>862</v>
      </c>
      <c r="D366" t="s">
        <v>528</v>
      </c>
      <c r="E366" s="4">
        <v>1.5462962962962963E-2</v>
      </c>
      <c r="F366">
        <v>29</v>
      </c>
      <c r="G366">
        <v>123.8</v>
      </c>
      <c r="H366" t="s">
        <v>894</v>
      </c>
    </row>
    <row r="367" spans="1:8" x14ac:dyDescent="0.35">
      <c r="A367" t="str">
        <f t="shared" si="5"/>
        <v>Кобзев ЯрославМ16</v>
      </c>
      <c r="B367" s="3">
        <v>30</v>
      </c>
      <c r="C367" t="s">
        <v>863</v>
      </c>
      <c r="D367" t="s">
        <v>40</v>
      </c>
      <c r="E367" s="4">
        <v>1.6099537037037037E-2</v>
      </c>
      <c r="F367">
        <v>30</v>
      </c>
      <c r="G367">
        <v>116.5</v>
      </c>
      <c r="H367" t="s">
        <v>894</v>
      </c>
    </row>
    <row r="368" spans="1:8" x14ac:dyDescent="0.35">
      <c r="A368" t="str">
        <f t="shared" si="5"/>
        <v>Джамил ОмарМ16</v>
      </c>
      <c r="B368" s="3">
        <v>31</v>
      </c>
      <c r="C368" t="s">
        <v>385</v>
      </c>
      <c r="D368" t="s">
        <v>27</v>
      </c>
      <c r="G368">
        <v>0</v>
      </c>
      <c r="H368" t="s">
        <v>894</v>
      </c>
    </row>
    <row r="369" spans="1:8" x14ac:dyDescent="0.35">
      <c r="A369" t="str">
        <f t="shared" si="5"/>
        <v/>
      </c>
    </row>
    <row r="370" spans="1:8" ht="15.5" x14ac:dyDescent="0.35">
      <c r="A370" t="str">
        <f t="shared" si="5"/>
        <v>15 КП, 2,9 км</v>
      </c>
      <c r="B370" s="1" t="s">
        <v>419</v>
      </c>
      <c r="C370" t="s">
        <v>840</v>
      </c>
    </row>
    <row r="371" spans="1:8" x14ac:dyDescent="0.35">
      <c r="A371" t="str">
        <f t="shared" si="5"/>
        <v/>
      </c>
    </row>
    <row r="372" spans="1:8" x14ac:dyDescent="0.35">
      <c r="A372" t="str">
        <f t="shared" si="5"/>
        <v>Фамилия, имя</v>
      </c>
      <c r="B372" s="2" t="s">
        <v>2</v>
      </c>
      <c r="C372" t="s">
        <v>3</v>
      </c>
      <c r="D372" t="s">
        <v>6</v>
      </c>
      <c r="E372" t="s">
        <v>8</v>
      </c>
      <c r="F372" t="s">
        <v>9</v>
      </c>
      <c r="G372" t="s">
        <v>10</v>
      </c>
    </row>
    <row r="373" spans="1:8" x14ac:dyDescent="0.35">
      <c r="A373" t="str">
        <f t="shared" si="5"/>
        <v>Козлов МакарМ18</v>
      </c>
      <c r="B373" s="3">
        <v>1</v>
      </c>
      <c r="C373" t="s">
        <v>422</v>
      </c>
      <c r="D373" t="s">
        <v>529</v>
      </c>
      <c r="E373" s="4">
        <v>9.8379629629629633E-3</v>
      </c>
      <c r="F373">
        <v>1</v>
      </c>
      <c r="G373">
        <v>200</v>
      </c>
      <c r="H373" t="s">
        <v>895</v>
      </c>
    </row>
    <row r="374" spans="1:8" x14ac:dyDescent="0.35">
      <c r="A374" t="str">
        <f t="shared" si="5"/>
        <v>Мироненко ВладиславМ18</v>
      </c>
      <c r="B374" s="3">
        <v>2</v>
      </c>
      <c r="C374" t="s">
        <v>437</v>
      </c>
      <c r="D374" t="s">
        <v>51</v>
      </c>
      <c r="E374" s="4">
        <v>1.1504629629629629E-2</v>
      </c>
      <c r="F374">
        <v>2</v>
      </c>
      <c r="G374">
        <v>183.1</v>
      </c>
      <c r="H374" t="s">
        <v>895</v>
      </c>
    </row>
    <row r="375" spans="1:8" x14ac:dyDescent="0.35">
      <c r="A375" t="str">
        <f t="shared" si="5"/>
        <v>Воротников ДмитрийМ18</v>
      </c>
      <c r="B375" s="3">
        <v>3</v>
      </c>
      <c r="C375" t="s">
        <v>630</v>
      </c>
      <c r="D375" t="s">
        <v>529</v>
      </c>
      <c r="E375" s="4">
        <v>1.2118055555555556E-2</v>
      </c>
      <c r="F375">
        <v>3</v>
      </c>
      <c r="G375">
        <v>176.9</v>
      </c>
      <c r="H375" t="s">
        <v>895</v>
      </c>
    </row>
    <row r="376" spans="1:8" x14ac:dyDescent="0.35">
      <c r="A376" t="str">
        <f t="shared" si="5"/>
        <v>Доценко ДаниилМ18</v>
      </c>
      <c r="B376" s="3">
        <v>4</v>
      </c>
      <c r="C376" t="s">
        <v>389</v>
      </c>
      <c r="D376" t="s">
        <v>17</v>
      </c>
      <c r="E376" s="4">
        <v>1.2361111111111113E-2</v>
      </c>
      <c r="F376">
        <v>4</v>
      </c>
      <c r="G376">
        <v>174.4</v>
      </c>
      <c r="H376" t="s">
        <v>895</v>
      </c>
    </row>
    <row r="377" spans="1:8" x14ac:dyDescent="0.35">
      <c r="A377" t="str">
        <f t="shared" si="5"/>
        <v>Гречкин АртёмМ18</v>
      </c>
      <c r="B377" s="3">
        <v>5</v>
      </c>
      <c r="C377" t="s">
        <v>426</v>
      </c>
      <c r="D377" t="s">
        <v>51</v>
      </c>
      <c r="E377" s="4">
        <v>1.3425925925925924E-2</v>
      </c>
      <c r="F377">
        <v>5</v>
      </c>
      <c r="G377">
        <v>163.6</v>
      </c>
      <c r="H377" t="s">
        <v>895</v>
      </c>
    </row>
    <row r="378" spans="1:8" x14ac:dyDescent="0.35">
      <c r="A378" t="str">
        <f t="shared" si="5"/>
        <v>Гулин АртёмМ18</v>
      </c>
      <c r="B378" s="3">
        <v>6</v>
      </c>
      <c r="C378" t="s">
        <v>436</v>
      </c>
      <c r="D378" t="s">
        <v>529</v>
      </c>
      <c r="E378" s="4">
        <v>1.3460648148148147E-2</v>
      </c>
      <c r="F378">
        <v>6</v>
      </c>
      <c r="G378">
        <v>163.19999999999999</v>
      </c>
      <c r="H378" t="s">
        <v>895</v>
      </c>
    </row>
    <row r="379" spans="1:8" x14ac:dyDescent="0.35">
      <c r="A379" t="str">
        <f t="shared" si="5"/>
        <v>Ситников ИльяМ18</v>
      </c>
      <c r="B379" s="3">
        <v>7</v>
      </c>
      <c r="C379" t="s">
        <v>434</v>
      </c>
      <c r="D379" t="s">
        <v>703</v>
      </c>
      <c r="E379" s="4">
        <v>3.2986111111111112E-2</v>
      </c>
      <c r="F379">
        <v>7</v>
      </c>
      <c r="G379">
        <v>1</v>
      </c>
      <c r="H379" t="s">
        <v>895</v>
      </c>
    </row>
    <row r="380" spans="1:8" x14ac:dyDescent="0.35">
      <c r="A380" t="str">
        <f t="shared" si="5"/>
        <v/>
      </c>
    </row>
    <row r="381" spans="1:8" ht="15.5" x14ac:dyDescent="0.35">
      <c r="A381" t="str">
        <f t="shared" si="5"/>
        <v>15 КП, 2,9 км</v>
      </c>
      <c r="B381" s="1" t="s">
        <v>438</v>
      </c>
      <c r="C381" t="s">
        <v>840</v>
      </c>
    </row>
    <row r="382" spans="1:8" x14ac:dyDescent="0.35">
      <c r="A382" t="str">
        <f t="shared" si="5"/>
        <v/>
      </c>
    </row>
    <row r="383" spans="1:8" x14ac:dyDescent="0.35">
      <c r="A383" t="str">
        <f t="shared" si="5"/>
        <v>Фамилия, имя</v>
      </c>
      <c r="B383" s="2" t="s">
        <v>2</v>
      </c>
      <c r="C383" t="s">
        <v>3</v>
      </c>
      <c r="D383" t="s">
        <v>6</v>
      </c>
      <c r="E383" t="s">
        <v>8</v>
      </c>
      <c r="F383" t="s">
        <v>9</v>
      </c>
      <c r="G383" t="s">
        <v>10</v>
      </c>
    </row>
    <row r="384" spans="1:8" x14ac:dyDescent="0.35">
      <c r="A384" t="str">
        <f t="shared" si="5"/>
        <v>Кандауров ЕвгенийМ35</v>
      </c>
      <c r="B384" s="3">
        <v>1</v>
      </c>
      <c r="C384" t="s">
        <v>477</v>
      </c>
      <c r="D384" t="s">
        <v>17</v>
      </c>
      <c r="E384" s="4">
        <v>1.0462962962962964E-2</v>
      </c>
      <c r="F384">
        <v>1</v>
      </c>
      <c r="G384">
        <v>200</v>
      </c>
      <c r="H384" t="s">
        <v>896</v>
      </c>
    </row>
    <row r="385" spans="1:8" x14ac:dyDescent="0.35">
      <c r="A385" t="str">
        <f t="shared" si="5"/>
        <v>Баутин АлександрМ35</v>
      </c>
      <c r="B385" s="3">
        <v>2</v>
      </c>
      <c r="C385" t="s">
        <v>631</v>
      </c>
      <c r="D385" t="s">
        <v>634</v>
      </c>
      <c r="E385" s="4">
        <v>1.1064814814814814E-2</v>
      </c>
      <c r="F385">
        <v>2</v>
      </c>
      <c r="G385">
        <v>194.3</v>
      </c>
      <c r="H385" t="s">
        <v>896</v>
      </c>
    </row>
    <row r="386" spans="1:8" x14ac:dyDescent="0.35">
      <c r="A386" t="str">
        <f t="shared" si="5"/>
        <v>Стародубцев ДмитрийМ35</v>
      </c>
      <c r="B386" s="3">
        <v>3</v>
      </c>
      <c r="C386" t="s">
        <v>445</v>
      </c>
      <c r="E386" s="4">
        <v>1.2187500000000002E-2</v>
      </c>
      <c r="F386">
        <v>3</v>
      </c>
      <c r="G386">
        <v>183.6</v>
      </c>
      <c r="H386" t="s">
        <v>896</v>
      </c>
    </row>
    <row r="387" spans="1:8" x14ac:dyDescent="0.35">
      <c r="A387" t="str">
        <f t="shared" si="5"/>
        <v>Янишевский ВладиславМ35</v>
      </c>
      <c r="B387" s="3">
        <v>4</v>
      </c>
      <c r="C387" t="s">
        <v>440</v>
      </c>
      <c r="D387" t="s">
        <v>85</v>
      </c>
      <c r="E387" s="4">
        <v>1.2442129629629629E-2</v>
      </c>
      <c r="F387">
        <v>4</v>
      </c>
      <c r="G387">
        <v>181.1</v>
      </c>
      <c r="H387" t="s">
        <v>896</v>
      </c>
    </row>
    <row r="388" spans="1:8" x14ac:dyDescent="0.35">
      <c r="A388" t="str">
        <f t="shared" si="5"/>
        <v>Крестьянов РоманМ35</v>
      </c>
      <c r="B388" s="3">
        <v>5</v>
      </c>
      <c r="C388" t="s">
        <v>441</v>
      </c>
      <c r="D388" t="s">
        <v>444</v>
      </c>
      <c r="E388" s="4">
        <v>1.3252314814814814E-2</v>
      </c>
      <c r="F388">
        <v>5</v>
      </c>
      <c r="G388">
        <v>173.4</v>
      </c>
      <c r="H388" t="s">
        <v>896</v>
      </c>
    </row>
    <row r="389" spans="1:8" x14ac:dyDescent="0.35">
      <c r="A389" t="str">
        <f t="shared" ref="A389:A433" si="6">C389&amp;H389</f>
        <v>Лаврентьев НиколайМ35</v>
      </c>
      <c r="B389" s="3">
        <v>6</v>
      </c>
      <c r="C389" t="s">
        <v>799</v>
      </c>
      <c r="D389" t="e">
        <f>-РФ</f>
        <v>#NAME?</v>
      </c>
      <c r="E389" s="4">
        <v>1.3900462962962962E-2</v>
      </c>
      <c r="F389">
        <v>6</v>
      </c>
      <c r="G389">
        <v>167.2</v>
      </c>
      <c r="H389" t="s">
        <v>896</v>
      </c>
    </row>
    <row r="390" spans="1:8" x14ac:dyDescent="0.35">
      <c r="A390" t="str">
        <f t="shared" si="6"/>
        <v>Лунякин СергейМ35</v>
      </c>
      <c r="B390" s="3">
        <v>7</v>
      </c>
      <c r="C390" t="s">
        <v>864</v>
      </c>
      <c r="D390" t="s">
        <v>216</v>
      </c>
      <c r="E390" s="4">
        <v>1.4965277777777779E-2</v>
      </c>
      <c r="F390">
        <v>7</v>
      </c>
      <c r="G390">
        <v>157</v>
      </c>
      <c r="H390" t="s">
        <v>896</v>
      </c>
    </row>
    <row r="391" spans="1:8" x14ac:dyDescent="0.35">
      <c r="A391" t="str">
        <f t="shared" si="6"/>
        <v>Хованский НикитаМ35</v>
      </c>
      <c r="B391" s="3">
        <v>8</v>
      </c>
      <c r="C391" t="s">
        <v>795</v>
      </c>
      <c r="D391" t="s">
        <v>34</v>
      </c>
      <c r="E391" s="4">
        <v>1.577546296296296E-2</v>
      </c>
      <c r="F391">
        <v>8</v>
      </c>
      <c r="G391">
        <v>149.30000000000001</v>
      </c>
      <c r="H391" t="s">
        <v>896</v>
      </c>
    </row>
    <row r="392" spans="1:8" x14ac:dyDescent="0.35">
      <c r="A392" t="str">
        <f t="shared" si="6"/>
        <v>Бунегин ОлегМ35</v>
      </c>
      <c r="B392" s="3">
        <v>9</v>
      </c>
      <c r="C392" t="s">
        <v>793</v>
      </c>
      <c r="D392" t="s">
        <v>53</v>
      </c>
      <c r="E392" s="4">
        <v>1.6307870370370372E-2</v>
      </c>
      <c r="F392">
        <v>9</v>
      </c>
      <c r="G392">
        <v>144.19999999999999</v>
      </c>
      <c r="H392" t="s">
        <v>896</v>
      </c>
    </row>
    <row r="393" spans="1:8" x14ac:dyDescent="0.35">
      <c r="A393" t="str">
        <f t="shared" si="6"/>
        <v>Собинин АлексейМ35</v>
      </c>
      <c r="B393" s="3">
        <v>10</v>
      </c>
      <c r="C393" t="s">
        <v>797</v>
      </c>
      <c r="D393" t="s">
        <v>34</v>
      </c>
      <c r="E393" s="4">
        <v>1.7037037037037038E-2</v>
      </c>
      <c r="F393">
        <v>10</v>
      </c>
      <c r="G393">
        <v>137.19999999999999</v>
      </c>
      <c r="H393" t="s">
        <v>896</v>
      </c>
    </row>
    <row r="394" spans="1:8" x14ac:dyDescent="0.35">
      <c r="A394" t="str">
        <f t="shared" si="6"/>
        <v>Селиванов СергейМ35</v>
      </c>
      <c r="B394" s="3">
        <v>11</v>
      </c>
      <c r="C394" t="s">
        <v>451</v>
      </c>
      <c r="D394" t="s">
        <v>703</v>
      </c>
      <c r="E394" s="4">
        <v>1.9351851851851853E-2</v>
      </c>
      <c r="F394">
        <v>11</v>
      </c>
      <c r="G394">
        <v>115.1</v>
      </c>
      <c r="H394" t="s">
        <v>896</v>
      </c>
    </row>
    <row r="395" spans="1:8" x14ac:dyDescent="0.35">
      <c r="A395" t="str">
        <f t="shared" si="6"/>
        <v>Косыгин ОлегМ35</v>
      </c>
      <c r="B395" s="3">
        <v>12</v>
      </c>
      <c r="C395" t="s">
        <v>460</v>
      </c>
      <c r="E395" s="4">
        <v>2.2326388888888885E-2</v>
      </c>
      <c r="F395">
        <v>12</v>
      </c>
      <c r="G395">
        <v>86.7</v>
      </c>
      <c r="H395" t="s">
        <v>896</v>
      </c>
    </row>
    <row r="396" spans="1:8" x14ac:dyDescent="0.35">
      <c r="A396" t="str">
        <f t="shared" si="6"/>
        <v>Лащёв ЕвгенийМ35</v>
      </c>
      <c r="B396" s="3">
        <v>13</v>
      </c>
      <c r="C396" t="s">
        <v>865</v>
      </c>
      <c r="D396" t="s">
        <v>53</v>
      </c>
      <c r="E396" s="4">
        <v>4.2453703703703709E-2</v>
      </c>
      <c r="F396">
        <v>13</v>
      </c>
      <c r="G396">
        <v>1</v>
      </c>
      <c r="H396" t="s">
        <v>896</v>
      </c>
    </row>
    <row r="397" spans="1:8" x14ac:dyDescent="0.35">
      <c r="A397" t="str">
        <f t="shared" si="6"/>
        <v/>
      </c>
    </row>
    <row r="398" spans="1:8" ht="15.5" x14ac:dyDescent="0.35">
      <c r="A398" t="str">
        <f t="shared" si="6"/>
        <v>12 КП, 2,6 км</v>
      </c>
      <c r="B398" s="1" t="s">
        <v>453</v>
      </c>
      <c r="C398" t="s">
        <v>837</v>
      </c>
    </row>
    <row r="399" spans="1:8" x14ac:dyDescent="0.35">
      <c r="A399" t="str">
        <f t="shared" si="6"/>
        <v/>
      </c>
    </row>
    <row r="400" spans="1:8" x14ac:dyDescent="0.35">
      <c r="A400" t="str">
        <f t="shared" si="6"/>
        <v>Фамилия, имя</v>
      </c>
      <c r="B400" s="2" t="s">
        <v>2</v>
      </c>
      <c r="C400" t="s">
        <v>3</v>
      </c>
      <c r="D400" t="s">
        <v>6</v>
      </c>
      <c r="E400" t="s">
        <v>8</v>
      </c>
      <c r="F400" t="s">
        <v>9</v>
      </c>
      <c r="G400" t="s">
        <v>10</v>
      </c>
    </row>
    <row r="401" spans="1:8" x14ac:dyDescent="0.35">
      <c r="A401" t="str">
        <f t="shared" si="6"/>
        <v>Вирютин ОлегМ55</v>
      </c>
      <c r="B401" s="3">
        <v>1</v>
      </c>
      <c r="C401" t="s">
        <v>455</v>
      </c>
      <c r="D401" t="s">
        <v>191</v>
      </c>
      <c r="E401" s="4">
        <v>1.0439814814814813E-2</v>
      </c>
      <c r="F401">
        <v>1</v>
      </c>
      <c r="G401">
        <v>200</v>
      </c>
      <c r="H401" t="s">
        <v>897</v>
      </c>
    </row>
    <row r="402" spans="1:8" x14ac:dyDescent="0.35">
      <c r="A402" t="str">
        <f t="shared" si="6"/>
        <v>Макейчик СергейМ55</v>
      </c>
      <c r="B402" s="3">
        <v>2</v>
      </c>
      <c r="C402" t="s">
        <v>454</v>
      </c>
      <c r="D402" t="s">
        <v>40</v>
      </c>
      <c r="E402" s="4">
        <v>1.0636574074074074E-2</v>
      </c>
      <c r="F402">
        <v>2</v>
      </c>
      <c r="G402">
        <v>198.2</v>
      </c>
      <c r="H402" t="s">
        <v>897</v>
      </c>
    </row>
    <row r="403" spans="1:8" x14ac:dyDescent="0.35">
      <c r="A403" t="str">
        <f t="shared" si="6"/>
        <v>Грибанов АлександрМ55</v>
      </c>
      <c r="B403" s="3">
        <v>3</v>
      </c>
      <c r="C403" t="s">
        <v>800</v>
      </c>
      <c r="E403" s="4">
        <v>1.9918981481481482E-2</v>
      </c>
      <c r="F403">
        <v>3</v>
      </c>
      <c r="G403">
        <v>109.3</v>
      </c>
      <c r="H403" t="s">
        <v>897</v>
      </c>
    </row>
    <row r="404" spans="1:8" x14ac:dyDescent="0.35">
      <c r="A404" t="str">
        <f t="shared" si="6"/>
        <v/>
      </c>
    </row>
    <row r="405" spans="1:8" ht="15.5" x14ac:dyDescent="0.35">
      <c r="A405" t="str">
        <f t="shared" si="6"/>
        <v>15 КП, 3 км</v>
      </c>
      <c r="B405" s="1" t="s">
        <v>464</v>
      </c>
      <c r="C405" t="s">
        <v>866</v>
      </c>
    </row>
    <row r="406" spans="1:8" x14ac:dyDescent="0.35">
      <c r="A406" t="str">
        <f t="shared" si="6"/>
        <v/>
      </c>
    </row>
    <row r="407" spans="1:8" x14ac:dyDescent="0.35">
      <c r="A407" t="str">
        <f t="shared" si="6"/>
        <v>Фамилия, имя</v>
      </c>
      <c r="B407" s="2" t="s">
        <v>2</v>
      </c>
      <c r="C407" t="s">
        <v>3</v>
      </c>
      <c r="D407" t="s">
        <v>6</v>
      </c>
      <c r="E407" t="s">
        <v>8</v>
      </c>
      <c r="F407" t="s">
        <v>9</v>
      </c>
      <c r="G407" t="s">
        <v>10</v>
      </c>
    </row>
    <row r="408" spans="1:8" x14ac:dyDescent="0.35">
      <c r="A408" t="str">
        <f t="shared" si="6"/>
        <v>Ремезов ДенисМЭ</v>
      </c>
      <c r="B408" s="3">
        <v>1</v>
      </c>
      <c r="C408" t="s">
        <v>804</v>
      </c>
      <c r="D408" t="s">
        <v>20</v>
      </c>
      <c r="E408" s="4">
        <v>1.0046296296296296E-2</v>
      </c>
      <c r="F408">
        <v>1</v>
      </c>
      <c r="G408">
        <v>200</v>
      </c>
      <c r="H408" t="s">
        <v>898</v>
      </c>
    </row>
    <row r="409" spans="1:8" x14ac:dyDescent="0.35">
      <c r="A409" t="str">
        <f t="shared" si="6"/>
        <v>Грибков НикитаМЭ</v>
      </c>
      <c r="B409" s="3">
        <v>2</v>
      </c>
      <c r="C409" t="s">
        <v>483</v>
      </c>
      <c r="D409" t="s">
        <v>53</v>
      </c>
      <c r="E409" s="4">
        <v>1.0104166666666668E-2</v>
      </c>
      <c r="F409">
        <v>2</v>
      </c>
      <c r="G409">
        <v>199.5</v>
      </c>
      <c r="H409" t="s">
        <v>898</v>
      </c>
    </row>
    <row r="410" spans="1:8" x14ac:dyDescent="0.35">
      <c r="A410" t="str">
        <f t="shared" si="6"/>
        <v>Безводинских ЗахарМЭ</v>
      </c>
      <c r="B410" s="3">
        <v>3</v>
      </c>
      <c r="C410" t="s">
        <v>467</v>
      </c>
      <c r="D410" t="s">
        <v>444</v>
      </c>
      <c r="E410" s="4">
        <v>1.0185185185185184E-2</v>
      </c>
      <c r="F410">
        <v>3</v>
      </c>
      <c r="G410">
        <v>198.7</v>
      </c>
      <c r="H410" t="s">
        <v>898</v>
      </c>
    </row>
    <row r="411" spans="1:8" x14ac:dyDescent="0.35">
      <c r="A411" t="str">
        <f t="shared" si="6"/>
        <v>Савенков СеменМЭ</v>
      </c>
      <c r="B411" s="3">
        <v>4</v>
      </c>
      <c r="C411" t="s">
        <v>470</v>
      </c>
      <c r="E411" s="4">
        <v>1.042824074074074E-2</v>
      </c>
      <c r="F411">
        <v>4</v>
      </c>
      <c r="G411">
        <v>196.2</v>
      </c>
      <c r="H411" t="s">
        <v>898</v>
      </c>
    </row>
    <row r="412" spans="1:8" x14ac:dyDescent="0.35">
      <c r="A412" t="str">
        <f t="shared" si="6"/>
        <v>Своеволин АлександрМЭ</v>
      </c>
      <c r="B412" s="3">
        <v>5</v>
      </c>
      <c r="C412" t="s">
        <v>482</v>
      </c>
      <c r="D412" t="s">
        <v>22</v>
      </c>
      <c r="E412" s="4">
        <v>1.0833333333333334E-2</v>
      </c>
      <c r="F412">
        <v>5</v>
      </c>
      <c r="G412">
        <v>192.2</v>
      </c>
      <c r="H412" t="s">
        <v>898</v>
      </c>
    </row>
    <row r="413" spans="1:8" x14ac:dyDescent="0.35">
      <c r="A413" t="str">
        <f t="shared" si="6"/>
        <v>Яньшин ВладиславМЭ</v>
      </c>
      <c r="B413" s="3">
        <v>6</v>
      </c>
      <c r="C413" t="s">
        <v>488</v>
      </c>
      <c r="D413" t="s">
        <v>444</v>
      </c>
      <c r="E413" s="4">
        <v>1.0868055555555556E-2</v>
      </c>
      <c r="F413">
        <v>6</v>
      </c>
      <c r="G413">
        <v>191.9</v>
      </c>
      <c r="H413" t="s">
        <v>898</v>
      </c>
    </row>
    <row r="414" spans="1:8" x14ac:dyDescent="0.35">
      <c r="A414" t="str">
        <f t="shared" si="6"/>
        <v>Кралинов КонстантинМЭ</v>
      </c>
      <c r="B414" s="3">
        <v>7</v>
      </c>
      <c r="C414" t="s">
        <v>468</v>
      </c>
      <c r="D414" t="s">
        <v>51</v>
      </c>
      <c r="E414" s="4">
        <v>1.087962962962963E-2</v>
      </c>
      <c r="F414">
        <v>7</v>
      </c>
      <c r="G414">
        <v>191.8</v>
      </c>
      <c r="H414" t="s">
        <v>898</v>
      </c>
    </row>
    <row r="415" spans="1:8" x14ac:dyDescent="0.35">
      <c r="A415" t="str">
        <f t="shared" si="6"/>
        <v>Попов СергейМЭ</v>
      </c>
      <c r="B415" s="3">
        <v>8</v>
      </c>
      <c r="C415" t="s">
        <v>474</v>
      </c>
      <c r="D415" t="s">
        <v>529</v>
      </c>
      <c r="E415" s="4">
        <v>1.105324074074074E-2</v>
      </c>
      <c r="F415">
        <v>8</v>
      </c>
      <c r="G415">
        <v>190</v>
      </c>
      <c r="H415" t="s">
        <v>898</v>
      </c>
    </row>
    <row r="416" spans="1:8" x14ac:dyDescent="0.35">
      <c r="A416" t="str">
        <f t="shared" si="6"/>
        <v>Дегтярёв ДмитрийМЭ</v>
      </c>
      <c r="B416" s="3">
        <v>9</v>
      </c>
      <c r="C416" t="s">
        <v>476</v>
      </c>
      <c r="D416" t="s">
        <v>25</v>
      </c>
      <c r="E416" s="4">
        <v>1.1226851851851854E-2</v>
      </c>
      <c r="F416">
        <v>9</v>
      </c>
      <c r="G416">
        <v>188.3</v>
      </c>
      <c r="H416" t="s">
        <v>898</v>
      </c>
    </row>
    <row r="417" spans="1:8" x14ac:dyDescent="0.35">
      <c r="A417" t="str">
        <f t="shared" si="6"/>
        <v>Бунегин КириллМЭ</v>
      </c>
      <c r="B417" s="3">
        <v>10</v>
      </c>
      <c r="C417" t="s">
        <v>475</v>
      </c>
      <c r="D417" t="s">
        <v>53</v>
      </c>
      <c r="E417" s="4">
        <v>1.1307870370370371E-2</v>
      </c>
      <c r="F417">
        <v>10</v>
      </c>
      <c r="G417">
        <v>187.5</v>
      </c>
      <c r="H417" t="s">
        <v>898</v>
      </c>
    </row>
    <row r="418" spans="1:8" x14ac:dyDescent="0.35">
      <c r="A418" t="str">
        <f t="shared" si="6"/>
        <v>Журавлёв ЗахарМЭ</v>
      </c>
      <c r="B418" s="3">
        <v>11</v>
      </c>
      <c r="C418" t="s">
        <v>478</v>
      </c>
      <c r="D418" t="s">
        <v>444</v>
      </c>
      <c r="E418" s="4">
        <v>1.1354166666666667E-2</v>
      </c>
      <c r="F418">
        <v>11</v>
      </c>
      <c r="G418">
        <v>187</v>
      </c>
      <c r="H418" t="s">
        <v>898</v>
      </c>
    </row>
    <row r="419" spans="1:8" x14ac:dyDescent="0.35">
      <c r="A419" t="str">
        <f t="shared" si="6"/>
        <v>Лихачёв МихаилМЭ</v>
      </c>
      <c r="B419" s="3">
        <v>12</v>
      </c>
      <c r="C419" t="s">
        <v>806</v>
      </c>
      <c r="D419" t="s">
        <v>529</v>
      </c>
      <c r="E419" s="4">
        <v>1.1516203703703702E-2</v>
      </c>
      <c r="F419">
        <v>12</v>
      </c>
      <c r="G419">
        <v>185.4</v>
      </c>
      <c r="H419" t="s">
        <v>898</v>
      </c>
    </row>
    <row r="420" spans="1:8" x14ac:dyDescent="0.35">
      <c r="A420" t="str">
        <f t="shared" si="6"/>
        <v>Винокуров СтаниславМЭ</v>
      </c>
      <c r="B420" s="3">
        <v>13</v>
      </c>
      <c r="C420" t="s">
        <v>485</v>
      </c>
      <c r="D420" t="s">
        <v>27</v>
      </c>
      <c r="E420" s="4">
        <v>1.1550925925925925E-2</v>
      </c>
      <c r="F420">
        <v>13</v>
      </c>
      <c r="G420">
        <v>185.1</v>
      </c>
      <c r="H420" t="s">
        <v>898</v>
      </c>
    </row>
    <row r="421" spans="1:8" x14ac:dyDescent="0.35">
      <c r="A421" t="str">
        <f t="shared" si="6"/>
        <v>Бунегин ИльяМЭ</v>
      </c>
      <c r="B421" s="3">
        <v>14</v>
      </c>
      <c r="C421" t="s">
        <v>479</v>
      </c>
      <c r="D421" t="s">
        <v>53</v>
      </c>
      <c r="E421" s="4">
        <v>1.230324074074074E-2</v>
      </c>
      <c r="F421">
        <v>14</v>
      </c>
      <c r="G421">
        <v>177.6</v>
      </c>
      <c r="H421" t="s">
        <v>898</v>
      </c>
    </row>
    <row r="422" spans="1:8" x14ac:dyDescent="0.35">
      <c r="A422" t="str">
        <f t="shared" si="6"/>
        <v>Гречкин ЯковМЭ</v>
      </c>
      <c r="B422" s="3">
        <v>15</v>
      </c>
      <c r="C422" t="s">
        <v>490</v>
      </c>
      <c r="D422" t="s">
        <v>444</v>
      </c>
      <c r="E422" s="4">
        <v>1.2638888888888889E-2</v>
      </c>
      <c r="F422">
        <v>15</v>
      </c>
      <c r="G422">
        <v>174.2</v>
      </c>
      <c r="H422" t="s">
        <v>898</v>
      </c>
    </row>
    <row r="423" spans="1:8" x14ac:dyDescent="0.35">
      <c r="A423" t="str">
        <f t="shared" si="6"/>
        <v>Ирковский ЭдуардМЭ</v>
      </c>
      <c r="B423" s="3">
        <v>16</v>
      </c>
      <c r="C423" t="s">
        <v>867</v>
      </c>
      <c r="E423" s="4">
        <v>1.2662037037037039E-2</v>
      </c>
      <c r="F423">
        <v>16</v>
      </c>
      <c r="G423">
        <v>174</v>
      </c>
      <c r="H423" t="s">
        <v>898</v>
      </c>
    </row>
    <row r="424" spans="1:8" x14ac:dyDescent="0.35">
      <c r="A424" t="str">
        <f t="shared" si="6"/>
        <v>Треглазов ЮрийМЭ</v>
      </c>
      <c r="B424" s="3">
        <v>17</v>
      </c>
      <c r="C424" t="s">
        <v>868</v>
      </c>
      <c r="D424" t="s">
        <v>444</v>
      </c>
      <c r="E424" s="4">
        <v>1.2916666666666667E-2</v>
      </c>
      <c r="F424">
        <v>17</v>
      </c>
      <c r="G424">
        <v>171.5</v>
      </c>
      <c r="H424" t="s">
        <v>898</v>
      </c>
    </row>
    <row r="425" spans="1:8" x14ac:dyDescent="0.35">
      <c r="A425" t="str">
        <f t="shared" si="6"/>
        <v>Иконников ВладиславМЭ</v>
      </c>
      <c r="B425" s="3">
        <v>18</v>
      </c>
      <c r="C425" t="s">
        <v>869</v>
      </c>
      <c r="D425" t="s">
        <v>444</v>
      </c>
      <c r="E425" s="4">
        <v>1.2939814814814814E-2</v>
      </c>
      <c r="F425">
        <v>18</v>
      </c>
      <c r="G425">
        <v>171.2</v>
      </c>
      <c r="H425" t="s">
        <v>898</v>
      </c>
    </row>
    <row r="426" spans="1:8" x14ac:dyDescent="0.35">
      <c r="A426" t="str">
        <f t="shared" si="6"/>
        <v>Антипов АлександрМЭ</v>
      </c>
      <c r="B426" s="3">
        <v>19</v>
      </c>
      <c r="C426" t="s">
        <v>487</v>
      </c>
      <c r="D426" t="s">
        <v>529</v>
      </c>
      <c r="E426" s="4">
        <v>1.3148148148148147E-2</v>
      </c>
      <c r="F426">
        <v>19</v>
      </c>
      <c r="G426">
        <v>169.2</v>
      </c>
      <c r="H426" t="s">
        <v>898</v>
      </c>
    </row>
    <row r="427" spans="1:8" x14ac:dyDescent="0.35">
      <c r="A427" t="str">
        <f t="shared" si="6"/>
        <v>Буржинский ИванМЭ</v>
      </c>
      <c r="B427" s="3">
        <v>20</v>
      </c>
      <c r="C427" t="s">
        <v>650</v>
      </c>
      <c r="D427" t="s">
        <v>653</v>
      </c>
      <c r="E427" s="4">
        <v>1.329861111111111E-2</v>
      </c>
      <c r="F427">
        <v>20</v>
      </c>
      <c r="G427">
        <v>167.7</v>
      </c>
      <c r="H427" t="s">
        <v>898</v>
      </c>
    </row>
    <row r="428" spans="1:8" x14ac:dyDescent="0.35">
      <c r="A428" t="str">
        <f t="shared" si="6"/>
        <v>Шаров АртёмМЭ</v>
      </c>
      <c r="B428" s="3">
        <v>21</v>
      </c>
      <c r="C428" t="s">
        <v>503</v>
      </c>
      <c r="D428" t="s">
        <v>22</v>
      </c>
      <c r="E428" s="4">
        <v>1.3796296296296298E-2</v>
      </c>
      <c r="F428">
        <v>21</v>
      </c>
      <c r="G428">
        <v>162.69999999999999</v>
      </c>
      <c r="H428" t="s">
        <v>898</v>
      </c>
    </row>
    <row r="429" spans="1:8" x14ac:dyDescent="0.35">
      <c r="A429" t="str">
        <f t="shared" si="6"/>
        <v>Чужиков ЕвгенийМЭ</v>
      </c>
      <c r="B429" s="3">
        <v>22</v>
      </c>
      <c r="C429" t="s">
        <v>654</v>
      </c>
      <c r="D429" t="s">
        <v>51</v>
      </c>
      <c r="E429" s="4">
        <v>1.3923611111111111E-2</v>
      </c>
      <c r="F429">
        <v>22</v>
      </c>
      <c r="G429">
        <v>161.5</v>
      </c>
      <c r="H429" t="s">
        <v>898</v>
      </c>
    </row>
    <row r="430" spans="1:8" x14ac:dyDescent="0.35">
      <c r="A430" t="str">
        <f t="shared" si="6"/>
        <v>Исаенко НикитаМЭ</v>
      </c>
      <c r="B430" s="3">
        <v>23</v>
      </c>
      <c r="C430" t="s">
        <v>658</v>
      </c>
      <c r="D430" t="s">
        <v>444</v>
      </c>
      <c r="E430" s="4">
        <v>1.4733796296296295E-2</v>
      </c>
      <c r="F430">
        <v>23</v>
      </c>
      <c r="G430">
        <v>153.4</v>
      </c>
      <c r="H430" t="s">
        <v>898</v>
      </c>
    </row>
    <row r="431" spans="1:8" x14ac:dyDescent="0.35">
      <c r="A431" t="str">
        <f t="shared" si="6"/>
        <v>Атерлей СергейМЭ</v>
      </c>
      <c r="B431" s="3">
        <v>24</v>
      </c>
      <c r="C431" t="s">
        <v>812</v>
      </c>
      <c r="D431" t="s">
        <v>51</v>
      </c>
      <c r="E431" s="4">
        <v>1.4872685185185185E-2</v>
      </c>
      <c r="F431">
        <v>24</v>
      </c>
      <c r="G431">
        <v>152</v>
      </c>
      <c r="H431" t="s">
        <v>898</v>
      </c>
    </row>
    <row r="432" spans="1:8" x14ac:dyDescent="0.35">
      <c r="A432" t="str">
        <f t="shared" si="6"/>
        <v>Ярошенко ДмитрийМЭ</v>
      </c>
      <c r="B432" s="3">
        <v>25</v>
      </c>
      <c r="C432" t="s">
        <v>491</v>
      </c>
      <c r="D432" t="s">
        <v>17</v>
      </c>
      <c r="E432" s="4">
        <v>1.4965277777777779E-2</v>
      </c>
      <c r="F432">
        <v>25</v>
      </c>
      <c r="G432">
        <v>151.1</v>
      </c>
      <c r="H432" t="s">
        <v>898</v>
      </c>
    </row>
    <row r="433" spans="1:8" x14ac:dyDescent="0.35">
      <c r="A433" t="str">
        <f t="shared" si="6"/>
        <v>Спажакин МихаилМЭ</v>
      </c>
      <c r="B433" s="3">
        <v>26</v>
      </c>
      <c r="C433" t="s">
        <v>655</v>
      </c>
      <c r="D433" t="s">
        <v>51</v>
      </c>
      <c r="E433" s="4">
        <v>1.5914351851851853E-2</v>
      </c>
      <c r="F433">
        <v>26</v>
      </c>
      <c r="G433">
        <v>141.6</v>
      </c>
      <c r="H433" t="s">
        <v>898</v>
      </c>
    </row>
    <row r="435" spans="1:8" ht="15.5" x14ac:dyDescent="0.35">
      <c r="B435" s="1"/>
    </row>
    <row r="437" spans="1:8" x14ac:dyDescent="0.35">
      <c r="B437" s="2"/>
    </row>
    <row r="438" spans="1:8" x14ac:dyDescent="0.35">
      <c r="B438" s="3"/>
      <c r="E438" s="4"/>
    </row>
    <row r="439" spans="1:8" x14ac:dyDescent="0.35">
      <c r="B439" s="3"/>
      <c r="E439" s="4"/>
    </row>
    <row r="440" spans="1:8" x14ac:dyDescent="0.35">
      <c r="B440" s="3"/>
      <c r="E440" s="4"/>
    </row>
    <row r="441" spans="1:8" x14ac:dyDescent="0.35">
      <c r="B441" s="3"/>
      <c r="E441" s="4"/>
    </row>
    <row r="442" spans="1:8" x14ac:dyDescent="0.35">
      <c r="B442" s="3"/>
      <c r="E442" s="4"/>
    </row>
    <row r="443" spans="1:8" x14ac:dyDescent="0.35">
      <c r="B443" s="3"/>
      <c r="E443" s="4"/>
    </row>
    <row r="444" spans="1:8" x14ac:dyDescent="0.35">
      <c r="B444" s="3"/>
      <c r="E444" s="4"/>
    </row>
    <row r="445" spans="1:8" x14ac:dyDescent="0.35">
      <c r="B445" s="3"/>
      <c r="E445" s="4"/>
    </row>
    <row r="446" spans="1:8" x14ac:dyDescent="0.35">
      <c r="B446" s="3"/>
      <c r="E446" s="4"/>
    </row>
    <row r="447" spans="1:8" x14ac:dyDescent="0.35">
      <c r="B447" s="3"/>
      <c r="E447" s="4"/>
    </row>
    <row r="448" spans="1:8" x14ac:dyDescent="0.35">
      <c r="B448" s="3"/>
      <c r="E448" s="4"/>
    </row>
    <row r="449" spans="2:5" x14ac:dyDescent="0.35">
      <c r="B449" s="3"/>
      <c r="E449" s="4"/>
    </row>
    <row r="450" spans="2:5" x14ac:dyDescent="0.35">
      <c r="B450" s="3"/>
      <c r="E450" s="4"/>
    </row>
    <row r="451" spans="2:5" x14ac:dyDescent="0.35">
      <c r="B451" s="3"/>
      <c r="E451" s="4"/>
    </row>
    <row r="452" spans="2:5" x14ac:dyDescent="0.35">
      <c r="B452" s="3"/>
      <c r="E452" s="4"/>
    </row>
    <row r="453" spans="2:5" x14ac:dyDescent="0.35">
      <c r="B453" s="3"/>
      <c r="E453" s="4"/>
    </row>
    <row r="454" spans="2:5" x14ac:dyDescent="0.35">
      <c r="B454" s="3"/>
      <c r="E454" s="4"/>
    </row>
    <row r="455" spans="2:5" x14ac:dyDescent="0.35">
      <c r="B455" s="3"/>
      <c r="E455" s="4"/>
    </row>
    <row r="456" spans="2:5" x14ac:dyDescent="0.35">
      <c r="B456" s="3"/>
      <c r="E456" s="4"/>
    </row>
    <row r="457" spans="2:5" x14ac:dyDescent="0.35">
      <c r="B457" s="3"/>
      <c r="E457" s="4"/>
    </row>
    <row r="458" spans="2:5" x14ac:dyDescent="0.35">
      <c r="B458" s="3"/>
      <c r="E458" s="4"/>
    </row>
    <row r="459" spans="2:5" x14ac:dyDescent="0.35">
      <c r="B459" s="3"/>
    </row>
    <row r="460" spans="2:5" x14ac:dyDescent="0.35">
      <c r="B460" s="3"/>
    </row>
    <row r="462" spans="2:5" x14ac:dyDescent="0.35">
      <c r="B462" s="3"/>
    </row>
    <row r="463" spans="2:5" x14ac:dyDescent="0.35">
      <c r="B463" s="3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5"/>
  <sheetViews>
    <sheetView topLeftCell="A389" workbookViewId="0">
      <selection activeCell="A13" sqref="A13:A410"/>
    </sheetView>
  </sheetViews>
  <sheetFormatPr defaultRowHeight="14.5" x14ac:dyDescent="0.35"/>
  <cols>
    <col min="1" max="1" width="26.453125" bestFit="1" customWidth="1"/>
  </cols>
  <sheetData>
    <row r="1" spans="1:14" ht="139.5" x14ac:dyDescent="0.35">
      <c r="B1" s="8" t="s">
        <v>900</v>
      </c>
      <c r="C1" t="s">
        <v>901</v>
      </c>
      <c r="D1" t="s">
        <v>902</v>
      </c>
      <c r="E1" t="s">
        <v>903</v>
      </c>
      <c r="F1" t="s">
        <v>929</v>
      </c>
      <c r="G1" t="s">
        <v>930</v>
      </c>
    </row>
    <row r="2" spans="1:14" ht="186" x14ac:dyDescent="0.35">
      <c r="B2" s="8" t="s">
        <v>904</v>
      </c>
      <c r="C2" t="s">
        <v>905</v>
      </c>
      <c r="D2" t="s">
        <v>906</v>
      </c>
      <c r="E2" t="s">
        <v>907</v>
      </c>
      <c r="F2" t="s">
        <v>931</v>
      </c>
      <c r="G2" t="s">
        <v>932</v>
      </c>
      <c r="H2" t="s">
        <v>908</v>
      </c>
      <c r="I2" t="s">
        <v>909</v>
      </c>
    </row>
    <row r="3" spans="1:14" ht="170.5" x14ac:dyDescent="0.35">
      <c r="B3" s="8" t="s">
        <v>910</v>
      </c>
      <c r="C3" t="s">
        <v>911</v>
      </c>
      <c r="D3" t="s">
        <v>912</v>
      </c>
      <c r="E3" t="s">
        <v>913</v>
      </c>
      <c r="F3" t="s">
        <v>933</v>
      </c>
      <c r="G3" t="s">
        <v>934</v>
      </c>
      <c r="H3" t="s">
        <v>914</v>
      </c>
    </row>
    <row r="4" spans="1:14" ht="93" x14ac:dyDescent="0.35">
      <c r="B4" s="8" t="s">
        <v>915</v>
      </c>
      <c r="C4" t="s">
        <v>935</v>
      </c>
      <c r="N4" t="s">
        <v>883</v>
      </c>
    </row>
    <row r="5" spans="1:14" ht="62" x14ac:dyDescent="0.35">
      <c r="B5" s="9">
        <v>44947</v>
      </c>
      <c r="C5" t="s">
        <v>936</v>
      </c>
      <c r="N5" t="s">
        <v>883</v>
      </c>
    </row>
    <row r="6" spans="1:14" x14ac:dyDescent="0.35">
      <c r="B6" s="7"/>
      <c r="N6" t="s">
        <v>883</v>
      </c>
    </row>
    <row r="7" spans="1:14" ht="77.5" x14ac:dyDescent="0.35">
      <c r="B7" s="8" t="s">
        <v>916</v>
      </c>
      <c r="C7" t="s">
        <v>917</v>
      </c>
      <c r="N7" t="s">
        <v>883</v>
      </c>
    </row>
    <row r="8" spans="1:14" x14ac:dyDescent="0.35">
      <c r="N8" t="s">
        <v>883</v>
      </c>
    </row>
    <row r="9" spans="1:14" ht="46.5" x14ac:dyDescent="0.35">
      <c r="B9" s="1" t="s">
        <v>0</v>
      </c>
      <c r="C9" t="s">
        <v>937</v>
      </c>
      <c r="N9" t="s">
        <v>883</v>
      </c>
    </row>
    <row r="10" spans="1:14" x14ac:dyDescent="0.35">
      <c r="N10" t="s">
        <v>883</v>
      </c>
    </row>
    <row r="11" spans="1:14" x14ac:dyDescent="0.35">
      <c r="B11" s="2" t="s">
        <v>2</v>
      </c>
      <c r="C11" t="s">
        <v>3</v>
      </c>
      <c r="D11" t="s">
        <v>4</v>
      </c>
      <c r="E11" t="s">
        <v>5</v>
      </c>
      <c r="F11" t="s">
        <v>6</v>
      </c>
      <c r="H11" t="s">
        <v>918</v>
      </c>
      <c r="I11" t="s">
        <v>919</v>
      </c>
      <c r="J11" t="s">
        <v>7</v>
      </c>
      <c r="K11" t="s">
        <v>8</v>
      </c>
      <c r="L11" t="s">
        <v>9</v>
      </c>
      <c r="M11" t="s">
        <v>10</v>
      </c>
      <c r="N11" t="s">
        <v>883</v>
      </c>
    </row>
    <row r="12" spans="1:14" x14ac:dyDescent="0.35">
      <c r="A12" t="str">
        <f>C12&amp;N12</f>
        <v>Грачева ЗарянаЖ10</v>
      </c>
      <c r="B12" s="3">
        <v>1</v>
      </c>
      <c r="C12" t="s">
        <v>11</v>
      </c>
      <c r="D12" t="s">
        <v>12</v>
      </c>
      <c r="E12">
        <v>18</v>
      </c>
      <c r="F12" t="s">
        <v>13</v>
      </c>
      <c r="G12" t="s">
        <v>938</v>
      </c>
      <c r="H12" t="s">
        <v>923</v>
      </c>
      <c r="I12">
        <v>59</v>
      </c>
      <c r="J12" s="4">
        <v>2012</v>
      </c>
      <c r="K12" s="4">
        <v>8.1597222222222227E-3</v>
      </c>
      <c r="L12">
        <v>1</v>
      </c>
      <c r="M12">
        <v>200</v>
      </c>
      <c r="N12" t="s">
        <v>883</v>
      </c>
    </row>
    <row r="13" spans="1:14" x14ac:dyDescent="0.35">
      <c r="A13" t="str">
        <f t="shared" ref="A13:A76" si="0">C13&amp;N13</f>
        <v>Крюкова ВалерияЖ10</v>
      </c>
      <c r="B13" s="3">
        <v>2</v>
      </c>
      <c r="C13" t="s">
        <v>823</v>
      </c>
      <c r="D13" t="s">
        <v>12</v>
      </c>
      <c r="E13">
        <v>18</v>
      </c>
      <c r="F13" t="s">
        <v>15</v>
      </c>
      <c r="G13" t="s">
        <v>939</v>
      </c>
      <c r="H13" t="s">
        <v>924</v>
      </c>
      <c r="I13">
        <v>52</v>
      </c>
      <c r="J13" s="4">
        <v>2013</v>
      </c>
      <c r="K13" s="4">
        <v>1.2164351851851852E-2</v>
      </c>
      <c r="L13">
        <v>2</v>
      </c>
      <c r="M13">
        <v>151</v>
      </c>
      <c r="N13" t="s">
        <v>883</v>
      </c>
    </row>
    <row r="14" spans="1:14" x14ac:dyDescent="0.35">
      <c r="A14" t="str">
        <f t="shared" si="0"/>
        <v>Шелковникова УльянаЖ10</v>
      </c>
      <c r="B14" s="3">
        <v>3</v>
      </c>
      <c r="C14" t="s">
        <v>820</v>
      </c>
      <c r="D14" t="s">
        <v>12</v>
      </c>
      <c r="E14">
        <v>18</v>
      </c>
      <c r="F14" t="s">
        <v>20</v>
      </c>
      <c r="I14">
        <v>55</v>
      </c>
      <c r="J14" s="4">
        <v>2014</v>
      </c>
      <c r="K14" s="4">
        <v>1.3912037037037037E-2</v>
      </c>
      <c r="L14">
        <v>3</v>
      </c>
      <c r="M14">
        <v>129.6</v>
      </c>
      <c r="N14" t="s">
        <v>883</v>
      </c>
    </row>
    <row r="15" spans="1:14" x14ac:dyDescent="0.35">
      <c r="A15" t="str">
        <f t="shared" si="0"/>
        <v>Котова МиллаЖ10</v>
      </c>
      <c r="B15" s="3">
        <v>4</v>
      </c>
      <c r="C15" t="s">
        <v>940</v>
      </c>
      <c r="D15" t="s">
        <v>12</v>
      </c>
      <c r="E15">
        <v>18</v>
      </c>
      <c r="F15" t="s">
        <v>17</v>
      </c>
      <c r="H15" t="s">
        <v>920</v>
      </c>
      <c r="I15">
        <v>50</v>
      </c>
      <c r="J15" s="4">
        <v>2013</v>
      </c>
      <c r="K15" s="4">
        <v>1.4259259259259261E-2</v>
      </c>
      <c r="L15">
        <v>4</v>
      </c>
      <c r="M15">
        <v>125.3</v>
      </c>
      <c r="N15" t="s">
        <v>883</v>
      </c>
    </row>
    <row r="16" spans="1:14" x14ac:dyDescent="0.35">
      <c r="A16" t="str">
        <f t="shared" si="0"/>
        <v>Прядильщикова АленаЖ10</v>
      </c>
      <c r="B16" s="3">
        <v>5</v>
      </c>
      <c r="C16" t="s">
        <v>16</v>
      </c>
      <c r="D16" t="s">
        <v>12</v>
      </c>
      <c r="E16">
        <v>18</v>
      </c>
      <c r="F16" t="s">
        <v>17</v>
      </c>
      <c r="H16" t="s">
        <v>921</v>
      </c>
      <c r="I16">
        <v>48</v>
      </c>
      <c r="J16" s="4">
        <v>2013</v>
      </c>
      <c r="K16" s="4">
        <v>1.4456018518518519E-2</v>
      </c>
      <c r="L16">
        <v>5</v>
      </c>
      <c r="M16">
        <v>122.9</v>
      </c>
      <c r="N16" t="s">
        <v>883</v>
      </c>
    </row>
    <row r="17" spans="1:14" x14ac:dyDescent="0.35">
      <c r="A17" t="str">
        <f t="shared" si="0"/>
        <v>Беликова ЕкатеринаЖ10</v>
      </c>
      <c r="B17" s="3">
        <v>6</v>
      </c>
      <c r="C17" t="s">
        <v>14</v>
      </c>
      <c r="D17" t="s">
        <v>12</v>
      </c>
      <c r="E17">
        <v>18</v>
      </c>
      <c r="F17" t="s">
        <v>15</v>
      </c>
      <c r="G17" t="s">
        <v>939</v>
      </c>
      <c r="H17" t="s">
        <v>921</v>
      </c>
      <c r="I17">
        <v>38</v>
      </c>
      <c r="J17" s="4">
        <v>2013</v>
      </c>
      <c r="K17" s="4">
        <v>1.6319444444444445E-2</v>
      </c>
      <c r="L17">
        <v>6</v>
      </c>
      <c r="M17">
        <v>100</v>
      </c>
      <c r="N17" t="s">
        <v>883</v>
      </c>
    </row>
    <row r="18" spans="1:14" x14ac:dyDescent="0.35">
      <c r="A18" t="str">
        <f t="shared" si="0"/>
        <v>Зиновьева МиланаЖ10</v>
      </c>
      <c r="B18" s="3">
        <v>7</v>
      </c>
      <c r="C18" t="s">
        <v>825</v>
      </c>
      <c r="D18" t="s">
        <v>12</v>
      </c>
      <c r="E18">
        <v>18</v>
      </c>
      <c r="F18" t="s">
        <v>53</v>
      </c>
      <c r="I18">
        <v>47</v>
      </c>
      <c r="J18" s="4">
        <v>2015</v>
      </c>
      <c r="K18" s="4">
        <v>2.0092592592592592E-2</v>
      </c>
      <c r="L18">
        <v>7</v>
      </c>
      <c r="M18">
        <v>53.8</v>
      </c>
      <c r="N18" t="s">
        <v>883</v>
      </c>
    </row>
    <row r="19" spans="1:14" x14ac:dyDescent="0.35">
      <c r="A19" t="str">
        <f t="shared" si="0"/>
        <v>Бабак МиланаЖ10</v>
      </c>
      <c r="B19" s="3">
        <v>8</v>
      </c>
      <c r="C19" t="s">
        <v>941</v>
      </c>
      <c r="D19" t="s">
        <v>12</v>
      </c>
      <c r="E19">
        <v>18</v>
      </c>
      <c r="F19" t="s">
        <v>20</v>
      </c>
      <c r="I19">
        <v>46</v>
      </c>
      <c r="J19" s="4">
        <v>2013</v>
      </c>
      <c r="K19" s="4">
        <v>2.0300925925925927E-2</v>
      </c>
      <c r="L19">
        <v>8</v>
      </c>
      <c r="M19">
        <v>51.3</v>
      </c>
      <c r="N19" t="s">
        <v>883</v>
      </c>
    </row>
    <row r="20" spans="1:14" x14ac:dyDescent="0.35">
      <c r="A20" t="str">
        <f t="shared" si="0"/>
        <v>Луханина АнастасияЖ10</v>
      </c>
      <c r="B20" s="3">
        <v>9</v>
      </c>
      <c r="C20" t="s">
        <v>942</v>
      </c>
      <c r="D20" t="s">
        <v>12</v>
      </c>
      <c r="E20">
        <v>18</v>
      </c>
      <c r="F20" t="s">
        <v>20</v>
      </c>
      <c r="I20">
        <v>57</v>
      </c>
      <c r="J20" s="4">
        <v>2014</v>
      </c>
      <c r="K20" s="4">
        <v>2.2708333333333334E-2</v>
      </c>
      <c r="L20">
        <v>9</v>
      </c>
      <c r="M20">
        <v>21.8</v>
      </c>
      <c r="N20" t="s">
        <v>883</v>
      </c>
    </row>
    <row r="21" spans="1:14" x14ac:dyDescent="0.35">
      <c r="A21" t="str">
        <f t="shared" si="0"/>
        <v>Трофимова СофияЖ10</v>
      </c>
      <c r="B21" s="3">
        <v>10</v>
      </c>
      <c r="C21" t="s">
        <v>943</v>
      </c>
      <c r="D21" t="s">
        <v>12</v>
      </c>
      <c r="E21">
        <v>18</v>
      </c>
      <c r="F21" t="s">
        <v>17</v>
      </c>
      <c r="I21">
        <v>43</v>
      </c>
      <c r="J21" s="4">
        <v>2015</v>
      </c>
      <c r="K21" s="4">
        <v>2.3981481481481479E-2</v>
      </c>
      <c r="L21">
        <v>10</v>
      </c>
      <c r="M21">
        <v>6.1</v>
      </c>
      <c r="N21" t="s">
        <v>883</v>
      </c>
    </row>
    <row r="22" spans="1:14" x14ac:dyDescent="0.35">
      <c r="A22" t="str">
        <f t="shared" si="0"/>
        <v>Бердникова ТаисияЖ10</v>
      </c>
      <c r="B22" s="3">
        <v>11</v>
      </c>
      <c r="C22" t="s">
        <v>30</v>
      </c>
      <c r="D22" t="s">
        <v>12</v>
      </c>
      <c r="E22">
        <v>18</v>
      </c>
      <c r="F22" t="s">
        <v>15</v>
      </c>
      <c r="G22" t="s">
        <v>939</v>
      </c>
      <c r="I22">
        <v>45</v>
      </c>
      <c r="J22" s="4">
        <v>2014</v>
      </c>
      <c r="K22" s="4">
        <v>2.7534722222222221E-2</v>
      </c>
      <c r="L22">
        <v>11</v>
      </c>
      <c r="M22">
        <v>1</v>
      </c>
      <c r="N22" t="s">
        <v>883</v>
      </c>
    </row>
    <row r="23" spans="1:14" x14ac:dyDescent="0.35">
      <c r="A23" t="str">
        <f t="shared" si="0"/>
        <v>Гончарова АннаЖ10</v>
      </c>
      <c r="B23" s="3">
        <v>12</v>
      </c>
      <c r="C23" t="s">
        <v>972</v>
      </c>
      <c r="D23" t="s">
        <v>12</v>
      </c>
      <c r="E23">
        <v>18</v>
      </c>
      <c r="F23" t="s">
        <v>85</v>
      </c>
      <c r="I23">
        <v>58</v>
      </c>
      <c r="J23" s="4">
        <v>2013</v>
      </c>
      <c r="K23" s="4">
        <v>3.6435185185185189E-2</v>
      </c>
      <c r="L23">
        <v>12</v>
      </c>
      <c r="M23">
        <v>1</v>
      </c>
      <c r="N23" t="s">
        <v>883</v>
      </c>
    </row>
    <row r="24" spans="1:14" x14ac:dyDescent="0.35">
      <c r="A24" t="str">
        <f t="shared" si="0"/>
        <v>Улитина ВарвараЖ10</v>
      </c>
      <c r="B24" s="3">
        <v>13</v>
      </c>
      <c r="C24" t="s">
        <v>973</v>
      </c>
      <c r="D24" t="s">
        <v>12</v>
      </c>
      <c r="E24">
        <v>18</v>
      </c>
      <c r="F24" t="s">
        <v>15</v>
      </c>
      <c r="G24" t="s">
        <v>939</v>
      </c>
      <c r="I24">
        <v>40</v>
      </c>
      <c r="J24" s="4">
        <v>2014</v>
      </c>
      <c r="K24" s="4">
        <v>4.5370370370370366E-2</v>
      </c>
      <c r="L24">
        <v>13</v>
      </c>
      <c r="M24">
        <v>1</v>
      </c>
      <c r="N24" t="s">
        <v>883</v>
      </c>
    </row>
    <row r="25" spans="1:14" x14ac:dyDescent="0.35">
      <c r="A25" t="str">
        <f t="shared" si="0"/>
        <v>Сидорова МаргаритаЖ10</v>
      </c>
      <c r="B25" s="3">
        <v>14</v>
      </c>
      <c r="C25" t="s">
        <v>944</v>
      </c>
      <c r="D25" t="s">
        <v>12</v>
      </c>
      <c r="E25">
        <v>18</v>
      </c>
      <c r="F25" t="s">
        <v>17</v>
      </c>
      <c r="I25">
        <v>41</v>
      </c>
      <c r="J25" s="4">
        <v>2013</v>
      </c>
      <c r="M25">
        <v>0</v>
      </c>
      <c r="N25" t="s">
        <v>883</v>
      </c>
    </row>
    <row r="26" spans="1:14" x14ac:dyDescent="0.35">
      <c r="A26" t="str">
        <f t="shared" si="0"/>
        <v>Боброва ЯнаЖ10</v>
      </c>
      <c r="B26" s="3">
        <v>15</v>
      </c>
      <c r="C26" t="s">
        <v>945</v>
      </c>
      <c r="D26" t="s">
        <v>12</v>
      </c>
      <c r="E26">
        <v>18</v>
      </c>
      <c r="F26" t="s">
        <v>13</v>
      </c>
      <c r="G26" t="s">
        <v>938</v>
      </c>
      <c r="I26">
        <v>44</v>
      </c>
      <c r="J26" s="4">
        <v>2013</v>
      </c>
      <c r="M26">
        <v>0</v>
      </c>
      <c r="N26" t="s">
        <v>883</v>
      </c>
    </row>
    <row r="27" spans="1:14" x14ac:dyDescent="0.35">
      <c r="A27" t="str">
        <f t="shared" si="0"/>
        <v>Иванова ТаисияЖ10</v>
      </c>
      <c r="B27" s="3">
        <v>16</v>
      </c>
      <c r="C27" t="s">
        <v>946</v>
      </c>
      <c r="D27" t="s">
        <v>12</v>
      </c>
      <c r="E27">
        <v>18</v>
      </c>
      <c r="F27" t="s">
        <v>53</v>
      </c>
      <c r="I27">
        <v>49</v>
      </c>
      <c r="J27" s="4">
        <v>2014</v>
      </c>
      <c r="M27">
        <v>0</v>
      </c>
      <c r="N27" t="s">
        <v>883</v>
      </c>
    </row>
    <row r="28" spans="1:14" x14ac:dyDescent="0.35">
      <c r="A28" t="str">
        <f t="shared" si="0"/>
        <v>Куликова ПрасковьяЖ10</v>
      </c>
      <c r="B28" s="3">
        <v>17</v>
      </c>
      <c r="C28" t="s">
        <v>960</v>
      </c>
      <c r="D28" t="s">
        <v>12</v>
      </c>
      <c r="E28">
        <v>18</v>
      </c>
      <c r="F28" t="s">
        <v>20</v>
      </c>
      <c r="I28">
        <v>53</v>
      </c>
      <c r="J28">
        <v>2013</v>
      </c>
      <c r="M28">
        <v>0</v>
      </c>
      <c r="N28" t="s">
        <v>883</v>
      </c>
    </row>
    <row r="29" spans="1:14" x14ac:dyDescent="0.35">
      <c r="A29" t="str">
        <f t="shared" si="0"/>
        <v>Новикова МарияЖ10</v>
      </c>
      <c r="B29" s="3">
        <v>18</v>
      </c>
      <c r="C29" t="s">
        <v>961</v>
      </c>
      <c r="D29" t="s">
        <v>12</v>
      </c>
      <c r="E29">
        <v>18</v>
      </c>
      <c r="F29" t="s">
        <v>85</v>
      </c>
      <c r="I29">
        <v>56</v>
      </c>
      <c r="J29">
        <v>2013</v>
      </c>
      <c r="M29">
        <v>0</v>
      </c>
      <c r="N29" t="s">
        <v>883</v>
      </c>
    </row>
    <row r="30" spans="1:14" x14ac:dyDescent="0.35">
      <c r="A30" t="str">
        <f t="shared" si="0"/>
        <v/>
      </c>
      <c r="K30" s="4"/>
    </row>
    <row r="31" spans="1:14" ht="46.5" x14ac:dyDescent="0.35">
      <c r="A31" t="str">
        <f t="shared" si="0"/>
        <v>12 КП, 1,7 км</v>
      </c>
      <c r="B31" s="1" t="s">
        <v>31</v>
      </c>
      <c r="C31" t="s">
        <v>947</v>
      </c>
      <c r="K31" s="4"/>
    </row>
    <row r="32" spans="1:14" x14ac:dyDescent="0.35">
      <c r="A32" t="str">
        <f t="shared" si="0"/>
        <v/>
      </c>
      <c r="K32" s="4"/>
    </row>
    <row r="33" spans="1:14" x14ac:dyDescent="0.35">
      <c r="A33" t="str">
        <f t="shared" si="0"/>
        <v>Фамилия, имя</v>
      </c>
      <c r="B33" s="2" t="s">
        <v>2</v>
      </c>
      <c r="C33" t="s">
        <v>3</v>
      </c>
      <c r="D33" t="s">
        <v>4</v>
      </c>
      <c r="E33" t="s">
        <v>5</v>
      </c>
      <c r="F33" t="s">
        <v>6</v>
      </c>
      <c r="H33" t="s">
        <v>918</v>
      </c>
      <c r="I33" t="s">
        <v>919</v>
      </c>
      <c r="J33" s="4" t="s">
        <v>7</v>
      </c>
      <c r="K33" s="4" t="s">
        <v>8</v>
      </c>
      <c r="L33" t="s">
        <v>9</v>
      </c>
      <c r="M33" t="s">
        <v>10</v>
      </c>
    </row>
    <row r="34" spans="1:14" x14ac:dyDescent="0.35">
      <c r="A34" t="str">
        <f t="shared" si="0"/>
        <v>Кальницкая АлександраЖ12</v>
      </c>
      <c r="B34" s="3">
        <v>1</v>
      </c>
      <c r="C34" t="s">
        <v>35</v>
      </c>
      <c r="D34" t="s">
        <v>12</v>
      </c>
      <c r="E34">
        <v>18</v>
      </c>
      <c r="F34" t="s">
        <v>34</v>
      </c>
      <c r="H34" t="s">
        <v>923</v>
      </c>
      <c r="I34">
        <v>142</v>
      </c>
      <c r="J34" s="4">
        <v>2011</v>
      </c>
      <c r="K34" s="4">
        <v>8.0902777777777778E-3</v>
      </c>
      <c r="L34">
        <v>1</v>
      </c>
      <c r="M34">
        <v>200</v>
      </c>
      <c r="N34" t="s">
        <v>884</v>
      </c>
    </row>
    <row r="35" spans="1:14" x14ac:dyDescent="0.35">
      <c r="A35" t="str">
        <f t="shared" si="0"/>
        <v>Черкасова ДарьяЖ12</v>
      </c>
      <c r="B35" s="3">
        <v>2</v>
      </c>
      <c r="C35" t="s">
        <v>33</v>
      </c>
      <c r="D35" t="s">
        <v>12</v>
      </c>
      <c r="E35">
        <v>18</v>
      </c>
      <c r="F35" t="s">
        <v>34</v>
      </c>
      <c r="H35" t="s">
        <v>923</v>
      </c>
      <c r="I35">
        <v>129</v>
      </c>
      <c r="J35" s="4">
        <v>2011</v>
      </c>
      <c r="K35" s="4">
        <v>8.7152777777777784E-3</v>
      </c>
      <c r="L35">
        <v>2</v>
      </c>
      <c r="M35">
        <v>192.3</v>
      </c>
      <c r="N35" t="s">
        <v>884</v>
      </c>
    </row>
    <row r="36" spans="1:14" x14ac:dyDescent="0.35">
      <c r="A36" t="str">
        <f t="shared" si="0"/>
        <v>Ракович МарианнаЖ12</v>
      </c>
      <c r="B36" s="3">
        <v>3</v>
      </c>
      <c r="C36" t="s">
        <v>530</v>
      </c>
      <c r="D36" t="s">
        <v>12</v>
      </c>
      <c r="E36">
        <v>18</v>
      </c>
      <c r="F36" t="s">
        <v>45</v>
      </c>
      <c r="H36" t="s">
        <v>922</v>
      </c>
      <c r="I36">
        <v>131</v>
      </c>
      <c r="J36" s="4">
        <v>2011</v>
      </c>
      <c r="K36" s="4">
        <v>8.726851851851852E-3</v>
      </c>
      <c r="L36">
        <v>3</v>
      </c>
      <c r="M36">
        <v>192.2</v>
      </c>
      <c r="N36" t="s">
        <v>884</v>
      </c>
    </row>
    <row r="37" spans="1:14" x14ac:dyDescent="0.35">
      <c r="A37" t="str">
        <f t="shared" si="0"/>
        <v>Криуля ВалерияЖ12</v>
      </c>
      <c r="B37" s="3">
        <v>4</v>
      </c>
      <c r="C37" t="s">
        <v>37</v>
      </c>
      <c r="D37" t="s">
        <v>12</v>
      </c>
      <c r="E37">
        <v>18</v>
      </c>
      <c r="F37" t="s">
        <v>20</v>
      </c>
      <c r="H37" t="s">
        <v>923</v>
      </c>
      <c r="I37">
        <v>133</v>
      </c>
      <c r="J37" s="4">
        <v>2011</v>
      </c>
      <c r="K37" s="4">
        <v>9.3055555555555548E-3</v>
      </c>
      <c r="L37">
        <v>4</v>
      </c>
      <c r="M37">
        <v>185</v>
      </c>
      <c r="N37" t="s">
        <v>884</v>
      </c>
    </row>
    <row r="38" spans="1:14" x14ac:dyDescent="0.35">
      <c r="A38" t="str">
        <f t="shared" si="0"/>
        <v>Арапова НеллиЖ12</v>
      </c>
      <c r="B38" s="3">
        <v>5</v>
      </c>
      <c r="C38" t="s">
        <v>46</v>
      </c>
      <c r="D38" t="s">
        <v>12</v>
      </c>
      <c r="E38">
        <v>18</v>
      </c>
      <c r="F38" t="s">
        <v>20</v>
      </c>
      <c r="H38" t="s">
        <v>923</v>
      </c>
      <c r="I38">
        <v>152</v>
      </c>
      <c r="J38" s="4">
        <v>2012</v>
      </c>
      <c r="K38" s="4">
        <v>9.432870370370371E-3</v>
      </c>
      <c r="L38">
        <v>5</v>
      </c>
      <c r="M38">
        <v>183.5</v>
      </c>
      <c r="N38" t="s">
        <v>884</v>
      </c>
    </row>
    <row r="39" spans="1:14" x14ac:dyDescent="0.35">
      <c r="A39" t="str">
        <f t="shared" si="0"/>
        <v>Наседкина КсенияЖ12</v>
      </c>
      <c r="B39" s="3">
        <v>6</v>
      </c>
      <c r="C39" t="s">
        <v>689</v>
      </c>
      <c r="D39" t="s">
        <v>12</v>
      </c>
      <c r="E39">
        <v>18</v>
      </c>
      <c r="F39" t="s">
        <v>45</v>
      </c>
      <c r="H39" t="s">
        <v>920</v>
      </c>
      <c r="I39">
        <v>149</v>
      </c>
      <c r="J39" s="4">
        <v>2011</v>
      </c>
      <c r="K39" s="4">
        <v>9.618055555555555E-3</v>
      </c>
      <c r="L39">
        <v>6</v>
      </c>
      <c r="M39">
        <v>181.2</v>
      </c>
      <c r="N39" t="s">
        <v>884</v>
      </c>
    </row>
    <row r="40" spans="1:14" x14ac:dyDescent="0.35">
      <c r="A40" t="str">
        <f t="shared" si="0"/>
        <v>Скворцова ИннаЖ12</v>
      </c>
      <c r="B40" s="3">
        <v>7</v>
      </c>
      <c r="C40" t="s">
        <v>59</v>
      </c>
      <c r="D40" t="s">
        <v>12</v>
      </c>
      <c r="E40">
        <v>18</v>
      </c>
      <c r="F40" t="s">
        <v>20</v>
      </c>
      <c r="H40" t="s">
        <v>920</v>
      </c>
      <c r="I40">
        <v>158</v>
      </c>
      <c r="J40" s="4">
        <v>2011</v>
      </c>
      <c r="K40" s="4">
        <v>1.0173611111111111E-2</v>
      </c>
      <c r="L40">
        <v>7</v>
      </c>
      <c r="M40">
        <v>174.3</v>
      </c>
      <c r="N40" t="s">
        <v>884</v>
      </c>
    </row>
    <row r="41" spans="1:14" x14ac:dyDescent="0.35">
      <c r="A41" t="str">
        <f t="shared" si="0"/>
        <v>Куликова АнтонинаЖ12</v>
      </c>
      <c r="B41" s="3">
        <v>8</v>
      </c>
      <c r="C41" t="s">
        <v>60</v>
      </c>
      <c r="D41" t="s">
        <v>12</v>
      </c>
      <c r="E41">
        <v>18</v>
      </c>
      <c r="F41" t="s">
        <v>20</v>
      </c>
      <c r="H41" t="s">
        <v>923</v>
      </c>
      <c r="I41">
        <v>130</v>
      </c>
      <c r="J41" s="4">
        <v>2011</v>
      </c>
      <c r="K41" s="4">
        <v>1.0266203703703703E-2</v>
      </c>
      <c r="L41">
        <v>8</v>
      </c>
      <c r="M41">
        <v>173.2</v>
      </c>
      <c r="N41" t="s">
        <v>884</v>
      </c>
    </row>
    <row r="42" spans="1:14" x14ac:dyDescent="0.35">
      <c r="A42" t="str">
        <f t="shared" si="0"/>
        <v>Степанова АлександраЖ12</v>
      </c>
      <c r="B42" s="3">
        <v>9</v>
      </c>
      <c r="C42" t="s">
        <v>541</v>
      </c>
      <c r="D42" t="s">
        <v>12</v>
      </c>
      <c r="E42">
        <v>18</v>
      </c>
      <c r="F42" t="s">
        <v>53</v>
      </c>
      <c r="H42" t="s">
        <v>920</v>
      </c>
      <c r="I42">
        <v>132</v>
      </c>
      <c r="J42" s="4">
        <v>2012</v>
      </c>
      <c r="K42" s="4">
        <v>1.0358796296296295E-2</v>
      </c>
      <c r="L42">
        <v>9</v>
      </c>
      <c r="M42">
        <v>172</v>
      </c>
      <c r="N42" t="s">
        <v>884</v>
      </c>
    </row>
    <row r="43" spans="1:14" x14ac:dyDescent="0.35">
      <c r="A43" t="str">
        <f t="shared" si="0"/>
        <v>Захарова ДарьяЖ12</v>
      </c>
      <c r="B43" s="3">
        <v>10</v>
      </c>
      <c r="C43" t="s">
        <v>39</v>
      </c>
      <c r="D43" t="s">
        <v>12</v>
      </c>
      <c r="E43">
        <v>18</v>
      </c>
      <c r="F43" t="s">
        <v>40</v>
      </c>
      <c r="H43" t="s">
        <v>920</v>
      </c>
      <c r="I43">
        <v>147</v>
      </c>
      <c r="J43" s="4">
        <v>2012</v>
      </c>
      <c r="K43" s="4">
        <v>1.0474537037037037E-2</v>
      </c>
      <c r="L43">
        <v>10</v>
      </c>
      <c r="M43">
        <v>170.6</v>
      </c>
      <c r="N43" t="s">
        <v>884</v>
      </c>
    </row>
    <row r="44" spans="1:14" x14ac:dyDescent="0.35">
      <c r="A44" t="str">
        <f t="shared" si="0"/>
        <v>Новикова ПолинаЖ12</v>
      </c>
      <c r="B44" s="3">
        <v>11</v>
      </c>
      <c r="C44" t="s">
        <v>78</v>
      </c>
      <c r="D44" t="s">
        <v>12</v>
      </c>
      <c r="E44">
        <v>18</v>
      </c>
      <c r="F44" t="s">
        <v>45</v>
      </c>
      <c r="I44">
        <v>125</v>
      </c>
      <c r="J44" s="4">
        <v>2012</v>
      </c>
      <c r="K44" s="4">
        <v>1.0532407407407407E-2</v>
      </c>
      <c r="L44">
        <v>11</v>
      </c>
      <c r="M44">
        <v>169.9</v>
      </c>
      <c r="N44" t="s">
        <v>884</v>
      </c>
    </row>
    <row r="45" spans="1:14" x14ac:dyDescent="0.35">
      <c r="A45" t="str">
        <f t="shared" si="0"/>
        <v>Коровина КсенияЖ12</v>
      </c>
      <c r="B45" s="3">
        <v>12</v>
      </c>
      <c r="C45" t="s">
        <v>55</v>
      </c>
      <c r="D45" t="s">
        <v>12</v>
      </c>
      <c r="E45">
        <v>18</v>
      </c>
      <c r="F45" t="s">
        <v>40</v>
      </c>
      <c r="H45" t="s">
        <v>923</v>
      </c>
      <c r="I45">
        <v>135</v>
      </c>
      <c r="J45" s="4">
        <v>2011</v>
      </c>
      <c r="K45" s="4">
        <v>1.082175925925926E-2</v>
      </c>
      <c r="L45">
        <v>12</v>
      </c>
      <c r="M45">
        <v>166.3</v>
      </c>
      <c r="N45" t="s">
        <v>884</v>
      </c>
    </row>
    <row r="46" spans="1:14" x14ac:dyDescent="0.35">
      <c r="A46" t="str">
        <f t="shared" si="0"/>
        <v>Тулинова ДарьяЖ12</v>
      </c>
      <c r="B46" s="3">
        <v>13</v>
      </c>
      <c r="C46" t="s">
        <v>828</v>
      </c>
      <c r="D46" t="s">
        <v>12</v>
      </c>
      <c r="E46">
        <v>18</v>
      </c>
      <c r="F46" t="s">
        <v>13</v>
      </c>
      <c r="G46" t="s">
        <v>938</v>
      </c>
      <c r="H46" t="s">
        <v>923</v>
      </c>
      <c r="I46">
        <v>155</v>
      </c>
      <c r="J46" s="4">
        <v>2012</v>
      </c>
      <c r="K46" s="4">
        <v>1.1284722222222222E-2</v>
      </c>
      <c r="L46">
        <v>13</v>
      </c>
      <c r="M46">
        <v>160.6</v>
      </c>
      <c r="N46" t="s">
        <v>884</v>
      </c>
    </row>
    <row r="47" spans="1:14" x14ac:dyDescent="0.35">
      <c r="A47" t="str">
        <f t="shared" si="0"/>
        <v>Петроченко ВероникаЖ12</v>
      </c>
      <c r="B47" s="3">
        <v>14</v>
      </c>
      <c r="C47" t="s">
        <v>38</v>
      </c>
      <c r="D47" t="s">
        <v>12</v>
      </c>
      <c r="E47">
        <v>18</v>
      </c>
      <c r="F47" t="s">
        <v>34</v>
      </c>
      <c r="H47" t="s">
        <v>922</v>
      </c>
      <c r="I47">
        <v>150</v>
      </c>
      <c r="J47" s="4">
        <v>2011</v>
      </c>
      <c r="K47" s="4">
        <v>1.1412037037037038E-2</v>
      </c>
      <c r="L47">
        <v>14</v>
      </c>
      <c r="M47">
        <v>159</v>
      </c>
      <c r="N47" t="s">
        <v>884</v>
      </c>
    </row>
    <row r="48" spans="1:14" x14ac:dyDescent="0.35">
      <c r="A48" t="str">
        <f t="shared" si="0"/>
        <v>Столповская КаринаЖ12</v>
      </c>
      <c r="B48" s="3">
        <v>15</v>
      </c>
      <c r="C48" t="s">
        <v>36</v>
      </c>
      <c r="D48" t="s">
        <v>12</v>
      </c>
      <c r="E48">
        <v>18</v>
      </c>
      <c r="F48" t="s">
        <v>34</v>
      </c>
      <c r="H48" t="s">
        <v>923</v>
      </c>
      <c r="I48">
        <v>121</v>
      </c>
      <c r="J48" s="4">
        <v>2011</v>
      </c>
      <c r="K48" s="4">
        <v>1.1423611111111112E-2</v>
      </c>
      <c r="L48">
        <v>15</v>
      </c>
      <c r="M48">
        <v>158.80000000000001</v>
      </c>
      <c r="N48" t="s">
        <v>884</v>
      </c>
    </row>
    <row r="49" spans="1:14" x14ac:dyDescent="0.35">
      <c r="A49" t="str">
        <f t="shared" si="0"/>
        <v>Куксина АнастасияЖ12</v>
      </c>
      <c r="B49" s="3">
        <v>16</v>
      </c>
      <c r="C49" t="s">
        <v>68</v>
      </c>
      <c r="D49" t="s">
        <v>12</v>
      </c>
      <c r="E49">
        <v>18</v>
      </c>
      <c r="F49" t="s">
        <v>45</v>
      </c>
      <c r="H49" t="s">
        <v>922</v>
      </c>
      <c r="I49">
        <v>144</v>
      </c>
      <c r="J49" s="4">
        <v>2012</v>
      </c>
      <c r="K49" s="4">
        <v>1.1712962962962965E-2</v>
      </c>
      <c r="L49">
        <v>16</v>
      </c>
      <c r="M49">
        <v>155.30000000000001</v>
      </c>
      <c r="N49" t="s">
        <v>884</v>
      </c>
    </row>
    <row r="50" spans="1:14" x14ac:dyDescent="0.35">
      <c r="A50" t="str">
        <f t="shared" si="0"/>
        <v>Акулова ВарвараЖ12</v>
      </c>
      <c r="B50" s="3">
        <v>17</v>
      </c>
      <c r="C50" t="s">
        <v>686</v>
      </c>
      <c r="D50" t="s">
        <v>687</v>
      </c>
      <c r="E50" t="s">
        <v>688</v>
      </c>
      <c r="F50" t="e">
        <f>-РФ</f>
        <v>#NAME?</v>
      </c>
      <c r="H50" t="s">
        <v>923</v>
      </c>
      <c r="I50">
        <v>154</v>
      </c>
      <c r="J50" s="4">
        <v>2011</v>
      </c>
      <c r="K50" s="4">
        <v>1.1793981481481482E-2</v>
      </c>
      <c r="L50">
        <v>17</v>
      </c>
      <c r="M50">
        <v>154.30000000000001</v>
      </c>
      <c r="N50" t="s">
        <v>884</v>
      </c>
    </row>
    <row r="51" spans="1:14" x14ac:dyDescent="0.35">
      <c r="A51" t="str">
        <f t="shared" si="0"/>
        <v>Бабак ДианаЖ12</v>
      </c>
      <c r="B51" s="3">
        <v>18</v>
      </c>
      <c r="C51" t="s">
        <v>962</v>
      </c>
      <c r="D51" t="s">
        <v>12</v>
      </c>
      <c r="E51">
        <v>18</v>
      </c>
      <c r="F51" t="s">
        <v>20</v>
      </c>
      <c r="H51" t="s">
        <v>920</v>
      </c>
      <c r="I51">
        <v>156</v>
      </c>
      <c r="J51" s="4">
        <v>2011</v>
      </c>
      <c r="K51" s="4">
        <v>1.1921296296296298E-2</v>
      </c>
      <c r="L51">
        <v>18</v>
      </c>
      <c r="M51">
        <v>152.69999999999999</v>
      </c>
      <c r="N51" t="s">
        <v>884</v>
      </c>
    </row>
    <row r="52" spans="1:14" x14ac:dyDescent="0.35">
      <c r="A52" t="str">
        <f t="shared" si="0"/>
        <v>Деревенских ВасилисаЖ12</v>
      </c>
      <c r="B52" s="3">
        <v>19</v>
      </c>
      <c r="C52" t="s">
        <v>54</v>
      </c>
      <c r="D52" t="s">
        <v>12</v>
      </c>
      <c r="E52">
        <v>18</v>
      </c>
      <c r="F52" t="s">
        <v>45</v>
      </c>
      <c r="H52" t="s">
        <v>920</v>
      </c>
      <c r="I52">
        <v>134</v>
      </c>
      <c r="J52" s="4">
        <v>2011</v>
      </c>
      <c r="K52" s="4">
        <v>1.2118055555555556E-2</v>
      </c>
      <c r="L52">
        <v>19</v>
      </c>
      <c r="M52">
        <v>150.30000000000001</v>
      </c>
      <c r="N52" t="s">
        <v>884</v>
      </c>
    </row>
    <row r="53" spans="1:14" x14ac:dyDescent="0.35">
      <c r="A53" t="str">
        <f t="shared" si="0"/>
        <v>Струкова СофияЖ12</v>
      </c>
      <c r="B53" s="3">
        <v>20</v>
      </c>
      <c r="C53" t="s">
        <v>63</v>
      </c>
      <c r="D53" t="s">
        <v>12</v>
      </c>
      <c r="E53">
        <v>18</v>
      </c>
      <c r="F53" t="s">
        <v>64</v>
      </c>
      <c r="H53" t="s">
        <v>922</v>
      </c>
      <c r="I53">
        <v>122</v>
      </c>
      <c r="J53" s="4">
        <v>2012</v>
      </c>
      <c r="K53" s="4">
        <v>1.2719907407407407E-2</v>
      </c>
      <c r="L53">
        <v>20</v>
      </c>
      <c r="M53">
        <v>142.80000000000001</v>
      </c>
      <c r="N53" t="s">
        <v>884</v>
      </c>
    </row>
    <row r="54" spans="1:14" x14ac:dyDescent="0.35">
      <c r="A54" t="str">
        <f t="shared" si="0"/>
        <v>Косарева ВикторияЖ12</v>
      </c>
      <c r="B54" s="3">
        <v>21</v>
      </c>
      <c r="C54" t="s">
        <v>67</v>
      </c>
      <c r="D54" t="s">
        <v>12</v>
      </c>
      <c r="E54">
        <v>18</v>
      </c>
      <c r="F54" t="s">
        <v>53</v>
      </c>
      <c r="H54" t="s">
        <v>920</v>
      </c>
      <c r="I54">
        <v>159</v>
      </c>
      <c r="J54" s="4">
        <v>2011</v>
      </c>
      <c r="K54" s="4">
        <v>1.3206018518518518E-2</v>
      </c>
      <c r="L54">
        <v>21</v>
      </c>
      <c r="M54">
        <v>136.80000000000001</v>
      </c>
      <c r="N54" t="s">
        <v>884</v>
      </c>
    </row>
    <row r="55" spans="1:14" x14ac:dyDescent="0.35">
      <c r="A55" t="str">
        <f t="shared" si="0"/>
        <v>Харченко ПолинаЖ12</v>
      </c>
      <c r="B55" s="3">
        <v>22</v>
      </c>
      <c r="C55" t="s">
        <v>71</v>
      </c>
      <c r="D55" t="s">
        <v>12</v>
      </c>
      <c r="E55">
        <v>18</v>
      </c>
      <c r="F55" t="s">
        <v>45</v>
      </c>
      <c r="H55" t="s">
        <v>920</v>
      </c>
      <c r="I55">
        <v>139</v>
      </c>
      <c r="J55" s="4">
        <v>2011</v>
      </c>
      <c r="K55" s="4">
        <v>1.329861111111111E-2</v>
      </c>
      <c r="L55">
        <v>22</v>
      </c>
      <c r="M55">
        <v>135.69999999999999</v>
      </c>
      <c r="N55" t="s">
        <v>884</v>
      </c>
    </row>
    <row r="56" spans="1:14" x14ac:dyDescent="0.35">
      <c r="A56" t="str">
        <f t="shared" si="0"/>
        <v>Сенцова ДарьяЖ12</v>
      </c>
      <c r="B56" s="3">
        <v>23</v>
      </c>
      <c r="C56" t="s">
        <v>52</v>
      </c>
      <c r="D56" t="s">
        <v>12</v>
      </c>
      <c r="E56">
        <v>18</v>
      </c>
      <c r="F56" t="s">
        <v>53</v>
      </c>
      <c r="H56" t="s">
        <v>920</v>
      </c>
      <c r="I56">
        <v>140</v>
      </c>
      <c r="J56" s="4">
        <v>2011</v>
      </c>
      <c r="K56" s="4">
        <v>1.3587962962962963E-2</v>
      </c>
      <c r="L56">
        <v>23</v>
      </c>
      <c r="M56">
        <v>132.1</v>
      </c>
      <c r="N56" t="s">
        <v>884</v>
      </c>
    </row>
    <row r="57" spans="1:14" x14ac:dyDescent="0.35">
      <c r="A57" t="str">
        <f t="shared" si="0"/>
        <v>Мусияченко ВалерияЖ12</v>
      </c>
      <c r="B57" s="3">
        <v>24</v>
      </c>
      <c r="C57" t="s">
        <v>692</v>
      </c>
      <c r="D57" t="s">
        <v>12</v>
      </c>
      <c r="E57">
        <v>18</v>
      </c>
      <c r="F57" t="s">
        <v>45</v>
      </c>
      <c r="H57" t="s">
        <v>921</v>
      </c>
      <c r="I57">
        <v>153</v>
      </c>
      <c r="J57" s="4">
        <v>2011</v>
      </c>
      <c r="K57" s="4">
        <v>1.4525462962962964E-2</v>
      </c>
      <c r="L57">
        <v>24</v>
      </c>
      <c r="M57">
        <v>120.5</v>
      </c>
      <c r="N57" t="s">
        <v>884</v>
      </c>
    </row>
    <row r="58" spans="1:14" x14ac:dyDescent="0.35">
      <c r="A58" t="str">
        <f t="shared" si="0"/>
        <v>Васьковская СофьяЖ12</v>
      </c>
      <c r="B58" s="3">
        <v>25</v>
      </c>
      <c r="C58" t="s">
        <v>57</v>
      </c>
      <c r="D58" t="s">
        <v>12</v>
      </c>
      <c r="E58">
        <v>18</v>
      </c>
      <c r="F58" t="s">
        <v>45</v>
      </c>
      <c r="H58" t="s">
        <v>924</v>
      </c>
      <c r="I58">
        <v>146</v>
      </c>
      <c r="J58" s="4">
        <v>2012</v>
      </c>
      <c r="K58" s="4">
        <v>1.4548611111111111E-2</v>
      </c>
      <c r="L58">
        <v>25</v>
      </c>
      <c r="M58">
        <v>120.2</v>
      </c>
      <c r="N58" t="s">
        <v>884</v>
      </c>
    </row>
    <row r="59" spans="1:14" x14ac:dyDescent="0.35">
      <c r="A59" t="str">
        <f t="shared" si="0"/>
        <v>Токарева КсенияЖ12</v>
      </c>
      <c r="B59" s="3">
        <v>26</v>
      </c>
      <c r="C59" t="s">
        <v>70</v>
      </c>
      <c r="D59" t="s">
        <v>12</v>
      </c>
      <c r="E59">
        <v>18</v>
      </c>
      <c r="F59" t="s">
        <v>45</v>
      </c>
      <c r="H59" t="s">
        <v>924</v>
      </c>
      <c r="I59">
        <v>157</v>
      </c>
      <c r="J59" s="4">
        <v>2011</v>
      </c>
      <c r="K59" s="4">
        <v>1.4699074074074074E-2</v>
      </c>
      <c r="L59">
        <v>26</v>
      </c>
      <c r="M59">
        <v>118.4</v>
      </c>
      <c r="N59" t="s">
        <v>884</v>
      </c>
    </row>
    <row r="60" spans="1:14" x14ac:dyDescent="0.35">
      <c r="A60" t="str">
        <f t="shared" si="0"/>
        <v>Подшивалова ЛидияЖ12</v>
      </c>
      <c r="B60" s="3">
        <v>27</v>
      </c>
      <c r="C60" t="s">
        <v>73</v>
      </c>
      <c r="D60" t="s">
        <v>12</v>
      </c>
      <c r="E60">
        <v>18</v>
      </c>
      <c r="F60" t="s">
        <v>13</v>
      </c>
      <c r="G60" t="s">
        <v>938</v>
      </c>
      <c r="H60" t="s">
        <v>921</v>
      </c>
      <c r="I60">
        <v>120</v>
      </c>
      <c r="J60" s="4">
        <v>2011</v>
      </c>
      <c r="K60" s="4">
        <v>1.511574074074074E-2</v>
      </c>
      <c r="L60">
        <v>27</v>
      </c>
      <c r="M60">
        <v>113.2</v>
      </c>
      <c r="N60" t="s">
        <v>884</v>
      </c>
    </row>
    <row r="61" spans="1:14" x14ac:dyDescent="0.35">
      <c r="A61" t="str">
        <f t="shared" si="0"/>
        <v>Цыбакова СофьяЖ12</v>
      </c>
      <c r="B61" s="3">
        <v>28</v>
      </c>
      <c r="C61" t="s">
        <v>66</v>
      </c>
      <c r="D61" t="s">
        <v>12</v>
      </c>
      <c r="E61">
        <v>18</v>
      </c>
      <c r="F61" t="s">
        <v>64</v>
      </c>
      <c r="H61" t="s">
        <v>920</v>
      </c>
      <c r="I61">
        <v>148</v>
      </c>
      <c r="J61" s="4">
        <v>2011</v>
      </c>
      <c r="K61" s="4">
        <v>1.6400462962962964E-2</v>
      </c>
      <c r="L61">
        <v>28</v>
      </c>
      <c r="M61">
        <v>97.3</v>
      </c>
      <c r="N61" t="s">
        <v>884</v>
      </c>
    </row>
    <row r="62" spans="1:14" x14ac:dyDescent="0.35">
      <c r="A62" t="str">
        <f t="shared" si="0"/>
        <v>Поган ОлесяЖ12</v>
      </c>
      <c r="B62" s="3">
        <v>29</v>
      </c>
      <c r="C62" t="s">
        <v>56</v>
      </c>
      <c r="D62" t="s">
        <v>12</v>
      </c>
      <c r="E62">
        <v>18</v>
      </c>
      <c r="F62" t="s">
        <v>45</v>
      </c>
      <c r="H62" t="s">
        <v>922</v>
      </c>
      <c r="I62">
        <v>119</v>
      </c>
      <c r="J62" s="4">
        <v>2011</v>
      </c>
      <c r="K62" s="4">
        <v>1.6562500000000001E-2</v>
      </c>
      <c r="L62">
        <v>29</v>
      </c>
      <c r="M62">
        <v>95.3</v>
      </c>
      <c r="N62" t="s">
        <v>884</v>
      </c>
    </row>
    <row r="63" spans="1:14" x14ac:dyDescent="0.35">
      <c r="A63" t="str">
        <f t="shared" si="0"/>
        <v>Часовских ОлесяЖ12</v>
      </c>
      <c r="B63" s="3">
        <v>30</v>
      </c>
      <c r="C63" t="s">
        <v>72</v>
      </c>
      <c r="D63" t="s">
        <v>12</v>
      </c>
      <c r="E63">
        <v>18</v>
      </c>
      <c r="F63" t="s">
        <v>45</v>
      </c>
      <c r="I63">
        <v>151</v>
      </c>
      <c r="J63" s="4">
        <v>2012</v>
      </c>
      <c r="K63" s="4">
        <v>1.9085648148148147E-2</v>
      </c>
      <c r="L63">
        <v>30</v>
      </c>
      <c r="M63">
        <v>64.099999999999994</v>
      </c>
      <c r="N63" t="s">
        <v>884</v>
      </c>
    </row>
    <row r="64" spans="1:14" x14ac:dyDescent="0.35">
      <c r="A64" t="str">
        <f t="shared" si="0"/>
        <v>Панфилова ЮлияЖ12</v>
      </c>
      <c r="B64" s="3">
        <v>31</v>
      </c>
      <c r="C64" t="s">
        <v>829</v>
      </c>
      <c r="D64" t="s">
        <v>12</v>
      </c>
      <c r="E64">
        <v>18</v>
      </c>
      <c r="F64" t="s">
        <v>85</v>
      </c>
      <c r="H64" t="s">
        <v>921</v>
      </c>
      <c r="I64">
        <v>138</v>
      </c>
      <c r="J64" s="4">
        <v>2011</v>
      </c>
      <c r="K64" s="4">
        <v>2.011574074074074E-2</v>
      </c>
      <c r="L64">
        <v>31</v>
      </c>
      <c r="M64">
        <v>51.4</v>
      </c>
      <c r="N64" t="s">
        <v>884</v>
      </c>
    </row>
    <row r="65" spans="1:14" x14ac:dyDescent="0.35">
      <c r="A65" t="str">
        <f t="shared" si="0"/>
        <v>Клочкова ЕлизаветаЖ12</v>
      </c>
      <c r="B65" s="3">
        <v>32</v>
      </c>
      <c r="C65" t="s">
        <v>948</v>
      </c>
      <c r="D65" t="s">
        <v>12</v>
      </c>
      <c r="E65">
        <v>18</v>
      </c>
      <c r="F65" t="s">
        <v>96</v>
      </c>
      <c r="H65" t="s">
        <v>924</v>
      </c>
      <c r="I65">
        <v>127</v>
      </c>
      <c r="J65" s="4">
        <v>2011</v>
      </c>
      <c r="K65" s="4">
        <v>2.0891203703703703E-2</v>
      </c>
      <c r="L65">
        <v>32</v>
      </c>
      <c r="M65">
        <v>41.8</v>
      </c>
      <c r="N65" t="s">
        <v>884</v>
      </c>
    </row>
    <row r="66" spans="1:14" x14ac:dyDescent="0.35">
      <c r="A66" t="str">
        <f t="shared" si="0"/>
        <v>Маришина КаринаЖ12</v>
      </c>
      <c r="B66" s="3">
        <v>33</v>
      </c>
      <c r="C66" t="s">
        <v>80</v>
      </c>
      <c r="D66" t="s">
        <v>12</v>
      </c>
      <c r="E66">
        <v>18</v>
      </c>
      <c r="F66" t="s">
        <v>45</v>
      </c>
      <c r="I66">
        <v>141</v>
      </c>
      <c r="J66" s="4">
        <v>2012</v>
      </c>
      <c r="K66" s="4">
        <v>2.1400462962962965E-2</v>
      </c>
      <c r="L66">
        <v>33</v>
      </c>
      <c r="M66">
        <v>35.5</v>
      </c>
      <c r="N66" t="s">
        <v>884</v>
      </c>
    </row>
    <row r="67" spans="1:14" x14ac:dyDescent="0.35">
      <c r="A67" t="str">
        <f t="shared" si="0"/>
        <v>Линькова АнастасияЖ12</v>
      </c>
      <c r="B67" s="3">
        <v>34</v>
      </c>
      <c r="C67" t="s">
        <v>538</v>
      </c>
      <c r="D67" t="s">
        <v>12</v>
      </c>
      <c r="E67">
        <v>18</v>
      </c>
      <c r="F67" t="s">
        <v>27</v>
      </c>
      <c r="I67">
        <v>145</v>
      </c>
      <c r="J67" s="4">
        <v>2012</v>
      </c>
      <c r="K67" s="4">
        <v>2.2939814814814816E-2</v>
      </c>
      <c r="L67">
        <v>34</v>
      </c>
      <c r="M67">
        <v>16.5</v>
      </c>
      <c r="N67" t="s">
        <v>884</v>
      </c>
    </row>
    <row r="68" spans="1:14" x14ac:dyDescent="0.35">
      <c r="A68" t="str">
        <f t="shared" si="0"/>
        <v>Киселева МарияЖ12</v>
      </c>
      <c r="B68" s="3">
        <v>35</v>
      </c>
      <c r="C68" t="s">
        <v>544</v>
      </c>
      <c r="D68" t="s">
        <v>12</v>
      </c>
      <c r="E68">
        <v>18</v>
      </c>
      <c r="F68" t="s">
        <v>85</v>
      </c>
      <c r="H68" t="s">
        <v>924</v>
      </c>
      <c r="I68">
        <v>160</v>
      </c>
      <c r="J68" s="4">
        <v>2012</v>
      </c>
      <c r="K68" s="4">
        <v>2.6724537037037036E-2</v>
      </c>
      <c r="L68">
        <v>35</v>
      </c>
      <c r="M68">
        <v>1</v>
      </c>
      <c r="N68" t="s">
        <v>884</v>
      </c>
    </row>
    <row r="69" spans="1:14" x14ac:dyDescent="0.35">
      <c r="A69" t="str">
        <f t="shared" si="0"/>
        <v/>
      </c>
      <c r="J69" s="4"/>
      <c r="K69" s="4"/>
    </row>
    <row r="70" spans="1:14" ht="46.5" x14ac:dyDescent="0.35">
      <c r="A70" t="str">
        <f t="shared" si="0"/>
        <v>15 КП, 2,2 км</v>
      </c>
      <c r="B70" s="1" t="s">
        <v>82</v>
      </c>
      <c r="C70" t="s">
        <v>949</v>
      </c>
      <c r="J70" s="4"/>
      <c r="K70" s="4"/>
    </row>
    <row r="71" spans="1:14" x14ac:dyDescent="0.35">
      <c r="A71" t="str">
        <f t="shared" si="0"/>
        <v/>
      </c>
      <c r="K71" s="4"/>
    </row>
    <row r="72" spans="1:14" x14ac:dyDescent="0.35">
      <c r="A72" t="str">
        <f t="shared" si="0"/>
        <v>Фамилия, имяЖ14</v>
      </c>
      <c r="B72" s="2" t="s">
        <v>2</v>
      </c>
      <c r="C72" t="s">
        <v>3</v>
      </c>
      <c r="D72" t="s">
        <v>4</v>
      </c>
      <c r="E72" t="s">
        <v>5</v>
      </c>
      <c r="F72" t="s">
        <v>6</v>
      </c>
      <c r="H72" t="s">
        <v>918</v>
      </c>
      <c r="I72" t="s">
        <v>919</v>
      </c>
      <c r="J72" t="s">
        <v>7</v>
      </c>
      <c r="K72" s="4" t="s">
        <v>8</v>
      </c>
      <c r="L72" t="s">
        <v>9</v>
      </c>
      <c r="M72" t="s">
        <v>10</v>
      </c>
      <c r="N72" t="s">
        <v>885</v>
      </c>
    </row>
    <row r="73" spans="1:14" x14ac:dyDescent="0.35">
      <c r="A73" t="str">
        <f t="shared" si="0"/>
        <v>Шишова ДарьяЖ14</v>
      </c>
      <c r="B73" s="3">
        <v>1</v>
      </c>
      <c r="C73" t="s">
        <v>546</v>
      </c>
      <c r="D73" t="s">
        <v>12</v>
      </c>
      <c r="E73">
        <v>18</v>
      </c>
      <c r="F73" t="s">
        <v>13</v>
      </c>
      <c r="G73" t="s">
        <v>938</v>
      </c>
      <c r="H73" t="s">
        <v>923</v>
      </c>
      <c r="I73">
        <v>253</v>
      </c>
      <c r="J73">
        <v>2008</v>
      </c>
      <c r="K73" s="4">
        <v>9.0509259259259258E-3</v>
      </c>
      <c r="L73">
        <v>1</v>
      </c>
      <c r="M73">
        <v>200</v>
      </c>
      <c r="N73" t="s">
        <v>885</v>
      </c>
    </row>
    <row r="74" spans="1:14" x14ac:dyDescent="0.35">
      <c r="A74" t="str">
        <f t="shared" si="0"/>
        <v>Шкурина МарияЖ14</v>
      </c>
      <c r="B74" s="3">
        <v>2</v>
      </c>
      <c r="C74" t="s">
        <v>89</v>
      </c>
      <c r="D74" t="s">
        <v>12</v>
      </c>
      <c r="E74">
        <v>18</v>
      </c>
      <c r="F74" t="s">
        <v>40</v>
      </c>
      <c r="H74" t="s">
        <v>923</v>
      </c>
      <c r="I74">
        <v>260</v>
      </c>
      <c r="J74">
        <v>2009</v>
      </c>
      <c r="K74" s="4">
        <v>9.8263888888888897E-3</v>
      </c>
      <c r="L74">
        <v>2</v>
      </c>
      <c r="M74">
        <v>191.5</v>
      </c>
      <c r="N74" t="s">
        <v>885</v>
      </c>
    </row>
    <row r="75" spans="1:14" x14ac:dyDescent="0.35">
      <c r="A75" t="str">
        <f t="shared" si="0"/>
        <v>Кузовкина ДарьяЖ14</v>
      </c>
      <c r="B75" s="3">
        <v>3</v>
      </c>
      <c r="C75" t="s">
        <v>547</v>
      </c>
      <c r="D75" t="s">
        <v>12</v>
      </c>
      <c r="E75">
        <v>18</v>
      </c>
      <c r="F75" t="s">
        <v>13</v>
      </c>
      <c r="G75" t="s">
        <v>938</v>
      </c>
      <c r="H75" t="s">
        <v>923</v>
      </c>
      <c r="I75">
        <v>229</v>
      </c>
      <c r="J75">
        <v>2009</v>
      </c>
      <c r="K75" s="4">
        <v>1.045138888888889E-2</v>
      </c>
      <c r="L75">
        <v>3</v>
      </c>
      <c r="M75">
        <v>184.6</v>
      </c>
      <c r="N75" t="s">
        <v>885</v>
      </c>
    </row>
    <row r="76" spans="1:14" x14ac:dyDescent="0.35">
      <c r="A76" t="str">
        <f t="shared" si="0"/>
        <v>Рябых АннаЖ14</v>
      </c>
      <c r="B76" s="3">
        <v>4</v>
      </c>
      <c r="C76" t="s">
        <v>674</v>
      </c>
      <c r="D76" t="s">
        <v>12</v>
      </c>
      <c r="E76">
        <v>18</v>
      </c>
      <c r="F76" t="s">
        <v>13</v>
      </c>
      <c r="G76" t="s">
        <v>938</v>
      </c>
      <c r="H76" t="s">
        <v>922</v>
      </c>
      <c r="I76">
        <v>259</v>
      </c>
      <c r="J76">
        <v>2009</v>
      </c>
      <c r="K76" s="4">
        <v>1.0625000000000001E-2</v>
      </c>
      <c r="L76">
        <v>4</v>
      </c>
      <c r="M76">
        <v>182.7</v>
      </c>
      <c r="N76" t="s">
        <v>885</v>
      </c>
    </row>
    <row r="77" spans="1:14" x14ac:dyDescent="0.35">
      <c r="A77" t="str">
        <f t="shared" ref="A77:A140" si="1">C77&amp;N77</f>
        <v>Грабиненко ЕленаЖ14</v>
      </c>
      <c r="B77" s="3">
        <v>5</v>
      </c>
      <c r="C77" t="s">
        <v>95</v>
      </c>
      <c r="D77" t="s">
        <v>12</v>
      </c>
      <c r="E77">
        <v>18</v>
      </c>
      <c r="F77" t="s">
        <v>40</v>
      </c>
      <c r="H77" t="s">
        <v>923</v>
      </c>
      <c r="I77">
        <v>252</v>
      </c>
      <c r="J77">
        <v>2010</v>
      </c>
      <c r="K77" s="4">
        <v>1.0717592592592593E-2</v>
      </c>
      <c r="L77">
        <v>5</v>
      </c>
      <c r="M77">
        <v>181.6</v>
      </c>
      <c r="N77" t="s">
        <v>885</v>
      </c>
    </row>
    <row r="78" spans="1:14" x14ac:dyDescent="0.35">
      <c r="A78" t="str">
        <f t="shared" si="1"/>
        <v>Уразова ЯрославаЖ14</v>
      </c>
      <c r="B78" s="3">
        <v>6</v>
      </c>
      <c r="C78" t="s">
        <v>84</v>
      </c>
      <c r="D78" t="s">
        <v>12</v>
      </c>
      <c r="E78">
        <v>18</v>
      </c>
      <c r="F78" t="s">
        <v>85</v>
      </c>
      <c r="H78" t="s">
        <v>923</v>
      </c>
      <c r="I78">
        <v>257</v>
      </c>
      <c r="J78">
        <v>2010</v>
      </c>
      <c r="K78" s="4">
        <v>1.0717592592592593E-2</v>
      </c>
      <c r="L78">
        <f xml:space="preserve">  5</f>
        <v>5</v>
      </c>
      <c r="M78">
        <v>181.6</v>
      </c>
      <c r="N78" t="s">
        <v>885</v>
      </c>
    </row>
    <row r="79" spans="1:14" x14ac:dyDescent="0.35">
      <c r="A79" t="str">
        <f t="shared" si="1"/>
        <v>Бударина АлисаЖ14</v>
      </c>
      <c r="B79" s="3">
        <v>7</v>
      </c>
      <c r="C79" t="s">
        <v>123</v>
      </c>
      <c r="D79" t="s">
        <v>12</v>
      </c>
      <c r="E79">
        <v>18</v>
      </c>
      <c r="F79" t="s">
        <v>13</v>
      </c>
      <c r="G79" t="s">
        <v>938</v>
      </c>
      <c r="H79" t="s">
        <v>923</v>
      </c>
      <c r="I79">
        <v>233</v>
      </c>
      <c r="J79" s="4">
        <v>2009</v>
      </c>
      <c r="K79" s="4">
        <v>1.0995370370370371E-2</v>
      </c>
      <c r="L79">
        <v>7</v>
      </c>
      <c r="M79">
        <v>178.6</v>
      </c>
      <c r="N79" t="s">
        <v>885</v>
      </c>
    </row>
    <row r="80" spans="1:14" x14ac:dyDescent="0.35">
      <c r="A80" t="str">
        <f t="shared" si="1"/>
        <v>Иванова ПолинаЖ14</v>
      </c>
      <c r="B80" s="3">
        <v>8</v>
      </c>
      <c r="C80" t="s">
        <v>92</v>
      </c>
      <c r="D80" t="s">
        <v>12</v>
      </c>
      <c r="E80">
        <v>18</v>
      </c>
      <c r="F80" t="s">
        <v>13</v>
      </c>
      <c r="G80" t="s">
        <v>938</v>
      </c>
      <c r="H80" t="s">
        <v>923</v>
      </c>
      <c r="I80">
        <v>231</v>
      </c>
      <c r="J80" s="4">
        <v>2009</v>
      </c>
      <c r="K80" s="4">
        <v>1.1041666666666667E-2</v>
      </c>
      <c r="L80">
        <v>8</v>
      </c>
      <c r="M80">
        <v>178.1</v>
      </c>
      <c r="N80" t="s">
        <v>885</v>
      </c>
    </row>
    <row r="81" spans="1:14" x14ac:dyDescent="0.35">
      <c r="A81" t="str">
        <f t="shared" si="1"/>
        <v>Матузова НикаЖ14</v>
      </c>
      <c r="B81" s="3">
        <v>9</v>
      </c>
      <c r="C81" t="s">
        <v>697</v>
      </c>
      <c r="D81" t="s">
        <v>12</v>
      </c>
      <c r="E81">
        <v>18</v>
      </c>
      <c r="F81" t="s">
        <v>34</v>
      </c>
      <c r="H81" t="s">
        <v>923</v>
      </c>
      <c r="I81">
        <v>261</v>
      </c>
      <c r="J81" s="4">
        <v>2010</v>
      </c>
      <c r="K81" s="4">
        <v>1.1296296296296296E-2</v>
      </c>
      <c r="L81">
        <v>9</v>
      </c>
      <c r="M81">
        <v>175.2</v>
      </c>
      <c r="N81" t="s">
        <v>885</v>
      </c>
    </row>
    <row r="82" spans="1:14" x14ac:dyDescent="0.35">
      <c r="A82" t="str">
        <f t="shared" si="1"/>
        <v>Громашева ДарьяЖ14</v>
      </c>
      <c r="B82" s="3">
        <v>10</v>
      </c>
      <c r="C82" t="s">
        <v>87</v>
      </c>
      <c r="D82" t="s">
        <v>12</v>
      </c>
      <c r="E82">
        <v>18</v>
      </c>
      <c r="F82" t="s">
        <v>17</v>
      </c>
      <c r="H82" t="s">
        <v>923</v>
      </c>
      <c r="I82">
        <v>237</v>
      </c>
      <c r="J82" s="4">
        <v>2009</v>
      </c>
      <c r="K82" s="4">
        <v>1.1481481481481483E-2</v>
      </c>
      <c r="L82">
        <v>10</v>
      </c>
      <c r="M82">
        <v>173.2</v>
      </c>
      <c r="N82" t="s">
        <v>885</v>
      </c>
    </row>
    <row r="83" spans="1:14" x14ac:dyDescent="0.35">
      <c r="A83" t="str">
        <f t="shared" si="1"/>
        <v>Неделина ВарвараЖ14</v>
      </c>
      <c r="B83" s="3">
        <v>11</v>
      </c>
      <c r="C83" t="s">
        <v>86</v>
      </c>
      <c r="D83" t="s">
        <v>12</v>
      </c>
      <c r="E83">
        <v>18</v>
      </c>
      <c r="F83" t="s">
        <v>15</v>
      </c>
      <c r="G83" t="s">
        <v>939</v>
      </c>
      <c r="H83" t="s">
        <v>923</v>
      </c>
      <c r="I83">
        <v>243</v>
      </c>
      <c r="J83" s="4">
        <v>2009</v>
      </c>
      <c r="K83" s="4">
        <v>1.1979166666666666E-2</v>
      </c>
      <c r="L83">
        <v>11</v>
      </c>
      <c r="M83">
        <v>167.7</v>
      </c>
      <c r="N83" t="s">
        <v>885</v>
      </c>
    </row>
    <row r="84" spans="1:14" x14ac:dyDescent="0.35">
      <c r="A84" t="str">
        <f t="shared" si="1"/>
        <v>Лавлинская ВикторияЖ14</v>
      </c>
      <c r="B84" s="3">
        <v>12</v>
      </c>
      <c r="C84" t="s">
        <v>105</v>
      </c>
      <c r="D84" t="s">
        <v>12</v>
      </c>
      <c r="E84">
        <v>18</v>
      </c>
      <c r="F84" t="s">
        <v>25</v>
      </c>
      <c r="H84" t="s">
        <v>920</v>
      </c>
      <c r="I84">
        <v>232</v>
      </c>
      <c r="J84" s="4">
        <v>2009</v>
      </c>
      <c r="K84" s="4">
        <v>1.207175925925926E-2</v>
      </c>
      <c r="L84">
        <v>12</v>
      </c>
      <c r="M84">
        <v>166.7</v>
      </c>
      <c r="N84" t="s">
        <v>885</v>
      </c>
    </row>
    <row r="85" spans="1:14" x14ac:dyDescent="0.35">
      <c r="A85" t="str">
        <f t="shared" si="1"/>
        <v>Косыгина ВероникаЖ14</v>
      </c>
      <c r="B85" s="3">
        <v>13</v>
      </c>
      <c r="C85" t="s">
        <v>93</v>
      </c>
      <c r="D85" t="s">
        <v>12</v>
      </c>
      <c r="E85">
        <v>18</v>
      </c>
      <c r="F85" t="s">
        <v>64</v>
      </c>
      <c r="H85" t="s">
        <v>923</v>
      </c>
      <c r="I85">
        <v>242</v>
      </c>
      <c r="J85" s="4">
        <v>2010</v>
      </c>
      <c r="K85" s="4">
        <v>1.2604166666666666E-2</v>
      </c>
      <c r="L85">
        <v>13</v>
      </c>
      <c r="M85">
        <v>160.80000000000001</v>
      </c>
      <c r="N85" t="s">
        <v>885</v>
      </c>
    </row>
    <row r="86" spans="1:14" x14ac:dyDescent="0.35">
      <c r="A86" t="str">
        <f t="shared" si="1"/>
        <v>Кондратьева ЕлизаветаЖ14</v>
      </c>
      <c r="B86" s="3">
        <v>14</v>
      </c>
      <c r="C86" t="s">
        <v>106</v>
      </c>
      <c r="D86" t="s">
        <v>12</v>
      </c>
      <c r="E86">
        <v>18</v>
      </c>
      <c r="F86" t="s">
        <v>25</v>
      </c>
      <c r="H86" t="s">
        <v>924</v>
      </c>
      <c r="I86">
        <v>248</v>
      </c>
      <c r="J86" s="4">
        <v>2010</v>
      </c>
      <c r="K86" s="4">
        <v>1.3252314814814814E-2</v>
      </c>
      <c r="L86">
        <v>14</v>
      </c>
      <c r="M86">
        <v>153.6</v>
      </c>
      <c r="N86" t="s">
        <v>885</v>
      </c>
    </row>
    <row r="87" spans="1:14" x14ac:dyDescent="0.35">
      <c r="A87" t="str">
        <f t="shared" si="1"/>
        <v>Бычуткина АлександраЖ14</v>
      </c>
      <c r="B87" s="3">
        <v>15</v>
      </c>
      <c r="C87" t="s">
        <v>108</v>
      </c>
      <c r="D87" t="s">
        <v>12</v>
      </c>
      <c r="E87">
        <v>18</v>
      </c>
      <c r="F87" t="s">
        <v>17</v>
      </c>
      <c r="H87" t="s">
        <v>922</v>
      </c>
      <c r="I87">
        <v>230</v>
      </c>
      <c r="J87" s="4">
        <v>2009</v>
      </c>
      <c r="K87" s="4">
        <v>1.3530092592592594E-2</v>
      </c>
      <c r="L87">
        <v>15</v>
      </c>
      <c r="M87">
        <v>150.6</v>
      </c>
      <c r="N87" t="s">
        <v>885</v>
      </c>
    </row>
    <row r="88" spans="1:14" x14ac:dyDescent="0.35">
      <c r="A88" t="str">
        <f t="shared" si="1"/>
        <v>Шишлова АлисаЖ14</v>
      </c>
      <c r="B88" s="3">
        <v>16</v>
      </c>
      <c r="C88" t="s">
        <v>100</v>
      </c>
      <c r="D88" t="s">
        <v>12</v>
      </c>
      <c r="E88">
        <v>18</v>
      </c>
      <c r="F88" t="s">
        <v>85</v>
      </c>
      <c r="H88" t="s">
        <v>923</v>
      </c>
      <c r="I88">
        <v>238</v>
      </c>
      <c r="J88" s="4">
        <v>2009</v>
      </c>
      <c r="K88" s="4">
        <v>1.3541666666666667E-2</v>
      </c>
      <c r="L88">
        <v>16</v>
      </c>
      <c r="M88">
        <v>150.4</v>
      </c>
      <c r="N88" t="s">
        <v>885</v>
      </c>
    </row>
    <row r="89" spans="1:14" x14ac:dyDescent="0.35">
      <c r="A89" t="str">
        <f t="shared" si="1"/>
        <v>Корчагина АлёнаЖ14</v>
      </c>
      <c r="B89" s="3">
        <v>17</v>
      </c>
      <c r="C89" t="s">
        <v>94</v>
      </c>
      <c r="D89" t="s">
        <v>12</v>
      </c>
      <c r="E89">
        <v>18</v>
      </c>
      <c r="F89" t="s">
        <v>27</v>
      </c>
      <c r="H89" t="s">
        <v>923</v>
      </c>
      <c r="I89">
        <v>247</v>
      </c>
      <c r="J89" s="4">
        <v>2009</v>
      </c>
      <c r="K89" s="4">
        <v>1.3912037037037037E-2</v>
      </c>
      <c r="L89">
        <v>17</v>
      </c>
      <c r="M89">
        <v>146.30000000000001</v>
      </c>
      <c r="N89" t="s">
        <v>885</v>
      </c>
    </row>
    <row r="90" spans="1:14" x14ac:dyDescent="0.35">
      <c r="A90" t="str">
        <f t="shared" si="1"/>
        <v>Ушакова МарияЖ14</v>
      </c>
      <c r="B90" s="3">
        <v>18</v>
      </c>
      <c r="C90" t="s">
        <v>99</v>
      </c>
      <c r="D90" t="s">
        <v>12</v>
      </c>
      <c r="E90">
        <v>18</v>
      </c>
      <c r="F90" t="s">
        <v>45</v>
      </c>
      <c r="H90" t="s">
        <v>922</v>
      </c>
      <c r="I90">
        <v>236</v>
      </c>
      <c r="J90" s="4">
        <v>2010</v>
      </c>
      <c r="K90" s="4">
        <v>1.3946759259259258E-2</v>
      </c>
      <c r="L90">
        <v>18</v>
      </c>
      <c r="M90">
        <v>146</v>
      </c>
      <c r="N90" t="s">
        <v>885</v>
      </c>
    </row>
    <row r="91" spans="1:14" x14ac:dyDescent="0.35">
      <c r="A91" t="str">
        <f t="shared" si="1"/>
        <v>Лелякова СоняЖ14</v>
      </c>
      <c r="B91" s="3">
        <v>19</v>
      </c>
      <c r="C91" t="s">
        <v>98</v>
      </c>
      <c r="D91" t="s">
        <v>12</v>
      </c>
      <c r="E91">
        <v>18</v>
      </c>
      <c r="F91" t="s">
        <v>85</v>
      </c>
      <c r="H91" t="s">
        <v>923</v>
      </c>
      <c r="I91">
        <v>246</v>
      </c>
      <c r="J91" s="4">
        <v>2009</v>
      </c>
      <c r="K91" s="4">
        <v>1.3981481481481482E-2</v>
      </c>
      <c r="L91">
        <v>19</v>
      </c>
      <c r="M91">
        <v>145.6</v>
      </c>
      <c r="N91" t="s">
        <v>885</v>
      </c>
    </row>
    <row r="92" spans="1:14" x14ac:dyDescent="0.35">
      <c r="A92" t="str">
        <f t="shared" si="1"/>
        <v>Корсакова АнастасияЖ14</v>
      </c>
      <c r="B92" s="3">
        <v>20</v>
      </c>
      <c r="C92" t="s">
        <v>122</v>
      </c>
      <c r="D92" t="s">
        <v>12</v>
      </c>
      <c r="E92">
        <v>18</v>
      </c>
      <c r="F92" t="s">
        <v>40</v>
      </c>
      <c r="H92" t="s">
        <v>923</v>
      </c>
      <c r="I92">
        <v>245</v>
      </c>
      <c r="J92" s="4">
        <v>2009</v>
      </c>
      <c r="K92" s="4">
        <v>1.3993055555555555E-2</v>
      </c>
      <c r="L92">
        <v>20</v>
      </c>
      <c r="M92">
        <v>145.4</v>
      </c>
      <c r="N92" t="s">
        <v>885</v>
      </c>
    </row>
    <row r="93" spans="1:14" x14ac:dyDescent="0.35">
      <c r="A93" t="str">
        <f t="shared" si="1"/>
        <v>Деминтиевская ЕкатеринаЖ14</v>
      </c>
      <c r="B93" s="3">
        <v>21</v>
      </c>
      <c r="C93" t="s">
        <v>101</v>
      </c>
      <c r="D93" t="s">
        <v>12</v>
      </c>
      <c r="E93">
        <v>18</v>
      </c>
      <c r="F93" t="s">
        <v>22</v>
      </c>
      <c r="H93" t="s">
        <v>920</v>
      </c>
      <c r="I93">
        <v>262</v>
      </c>
      <c r="J93" s="4">
        <v>2010</v>
      </c>
      <c r="K93" s="4">
        <v>1.4143518518518519E-2</v>
      </c>
      <c r="L93">
        <v>21</v>
      </c>
      <c r="M93">
        <v>143.80000000000001</v>
      </c>
      <c r="N93" t="s">
        <v>885</v>
      </c>
    </row>
    <row r="94" spans="1:14" x14ac:dyDescent="0.35">
      <c r="A94" t="str">
        <f t="shared" si="1"/>
        <v>Комарова ВикторияЖ14</v>
      </c>
      <c r="B94" s="3">
        <v>22</v>
      </c>
      <c r="C94" t="s">
        <v>104</v>
      </c>
      <c r="D94" t="s">
        <v>12</v>
      </c>
      <c r="E94">
        <v>18</v>
      </c>
      <c r="F94" t="s">
        <v>40</v>
      </c>
      <c r="H94" t="s">
        <v>920</v>
      </c>
      <c r="I94">
        <v>235</v>
      </c>
      <c r="J94" s="4">
        <v>2009</v>
      </c>
      <c r="K94" s="4">
        <v>1.4710648148148148E-2</v>
      </c>
      <c r="L94">
        <v>22</v>
      </c>
      <c r="M94">
        <v>137.5</v>
      </c>
      <c r="N94" t="s">
        <v>885</v>
      </c>
    </row>
    <row r="95" spans="1:14" x14ac:dyDescent="0.35">
      <c r="A95" t="str">
        <f t="shared" si="1"/>
        <v>Рябова АнастасияЖ14</v>
      </c>
      <c r="B95" s="3">
        <v>23</v>
      </c>
      <c r="C95" t="s">
        <v>548</v>
      </c>
      <c r="D95" t="s">
        <v>12</v>
      </c>
      <c r="E95">
        <v>18</v>
      </c>
      <c r="F95" t="s">
        <v>64</v>
      </c>
      <c r="H95" t="s">
        <v>923</v>
      </c>
      <c r="I95">
        <v>249</v>
      </c>
      <c r="J95" s="4">
        <v>2010</v>
      </c>
      <c r="K95" s="4">
        <v>1.5057870370370369E-2</v>
      </c>
      <c r="L95">
        <v>23</v>
      </c>
      <c r="M95">
        <v>133.69999999999999</v>
      </c>
      <c r="N95" t="s">
        <v>885</v>
      </c>
    </row>
    <row r="96" spans="1:14" x14ac:dyDescent="0.35">
      <c r="A96" t="str">
        <f t="shared" si="1"/>
        <v>Хлебникова ВладиславаЖ14</v>
      </c>
      <c r="B96" s="3">
        <v>24</v>
      </c>
      <c r="C96" t="s">
        <v>700</v>
      </c>
      <c r="D96" t="s">
        <v>12</v>
      </c>
      <c r="E96">
        <v>18</v>
      </c>
      <c r="F96" t="s">
        <v>51</v>
      </c>
      <c r="H96" t="s">
        <v>924</v>
      </c>
      <c r="I96">
        <v>251</v>
      </c>
      <c r="J96" s="4">
        <v>2009</v>
      </c>
      <c r="K96" s="4">
        <v>1.5277777777777777E-2</v>
      </c>
      <c r="L96">
        <v>24</v>
      </c>
      <c r="M96">
        <v>131.30000000000001</v>
      </c>
      <c r="N96" t="s">
        <v>885</v>
      </c>
    </row>
    <row r="97" spans="1:14" x14ac:dyDescent="0.35">
      <c r="A97" t="str">
        <f t="shared" si="1"/>
        <v>Ковалева КираЖ14</v>
      </c>
      <c r="B97" s="3">
        <v>25</v>
      </c>
      <c r="C97" t="s">
        <v>118</v>
      </c>
      <c r="D97" t="s">
        <v>12</v>
      </c>
      <c r="E97">
        <v>18</v>
      </c>
      <c r="F97" t="s">
        <v>17</v>
      </c>
      <c r="H97" t="s">
        <v>924</v>
      </c>
      <c r="I97">
        <v>227</v>
      </c>
      <c r="J97" s="4">
        <v>2009</v>
      </c>
      <c r="K97" s="4">
        <v>1.5787037037037037E-2</v>
      </c>
      <c r="L97">
        <v>25</v>
      </c>
      <c r="M97">
        <v>125.6</v>
      </c>
      <c r="N97" t="s">
        <v>885</v>
      </c>
    </row>
    <row r="98" spans="1:14" x14ac:dyDescent="0.35">
      <c r="A98" t="str">
        <f t="shared" si="1"/>
        <v>Колодиевская МиланаЖ14</v>
      </c>
      <c r="B98" s="3">
        <v>26</v>
      </c>
      <c r="C98" t="s">
        <v>116</v>
      </c>
      <c r="D98" t="s">
        <v>12</v>
      </c>
      <c r="E98">
        <v>18</v>
      </c>
      <c r="F98" t="s">
        <v>34</v>
      </c>
      <c r="H98" t="s">
        <v>920</v>
      </c>
      <c r="I98">
        <v>255</v>
      </c>
      <c r="J98" s="4">
        <v>2010</v>
      </c>
      <c r="K98" s="4">
        <v>1.6064814814814813E-2</v>
      </c>
      <c r="L98">
        <v>26</v>
      </c>
      <c r="M98">
        <v>122.6</v>
      </c>
      <c r="N98" t="s">
        <v>885</v>
      </c>
    </row>
    <row r="99" spans="1:14" x14ac:dyDescent="0.35">
      <c r="A99" t="str">
        <f t="shared" si="1"/>
        <v>Диброва АринаЖ14</v>
      </c>
      <c r="B99" s="3">
        <v>27</v>
      </c>
      <c r="C99" t="s">
        <v>103</v>
      </c>
      <c r="D99" t="s">
        <v>12</v>
      </c>
      <c r="E99">
        <v>18</v>
      </c>
      <c r="F99" t="s">
        <v>64</v>
      </c>
      <c r="H99" t="s">
        <v>923</v>
      </c>
      <c r="I99">
        <v>263</v>
      </c>
      <c r="J99" s="4">
        <v>2009</v>
      </c>
      <c r="K99" s="4">
        <v>1.7800925925925925E-2</v>
      </c>
      <c r="L99">
        <v>27</v>
      </c>
      <c r="M99">
        <v>103.4</v>
      </c>
      <c r="N99" t="s">
        <v>885</v>
      </c>
    </row>
    <row r="100" spans="1:14" x14ac:dyDescent="0.35">
      <c r="A100" t="str">
        <f t="shared" si="1"/>
        <v>Тарасова СофияЖ14</v>
      </c>
      <c r="B100" s="3">
        <v>28</v>
      </c>
      <c r="C100" t="s">
        <v>552</v>
      </c>
      <c r="D100" t="s">
        <v>12</v>
      </c>
      <c r="E100">
        <v>18</v>
      </c>
      <c r="F100" t="s">
        <v>53</v>
      </c>
      <c r="H100" t="s">
        <v>921</v>
      </c>
      <c r="I100">
        <v>240</v>
      </c>
      <c r="J100" s="4">
        <v>2009</v>
      </c>
      <c r="K100" s="4">
        <v>1.8831018518518518E-2</v>
      </c>
      <c r="L100">
        <v>28</v>
      </c>
      <c r="M100">
        <v>92</v>
      </c>
      <c r="N100" t="s">
        <v>885</v>
      </c>
    </row>
    <row r="101" spans="1:14" x14ac:dyDescent="0.35">
      <c r="A101" t="str">
        <f t="shared" si="1"/>
        <v>Королёва СофияЖ14</v>
      </c>
      <c r="B101" s="3">
        <v>29</v>
      </c>
      <c r="C101" t="s">
        <v>117</v>
      </c>
      <c r="D101" t="s">
        <v>12</v>
      </c>
      <c r="E101">
        <v>18</v>
      </c>
      <c r="F101" t="s">
        <v>15</v>
      </c>
      <c r="G101" t="s">
        <v>939</v>
      </c>
      <c r="H101" t="s">
        <v>924</v>
      </c>
      <c r="I101">
        <v>258</v>
      </c>
      <c r="J101" s="4">
        <v>2010</v>
      </c>
      <c r="K101" s="4">
        <v>2.162037037037037E-2</v>
      </c>
      <c r="L101">
        <v>29</v>
      </c>
      <c r="M101">
        <v>61.2</v>
      </c>
      <c r="N101" t="s">
        <v>885</v>
      </c>
    </row>
    <row r="102" spans="1:14" x14ac:dyDescent="0.35">
      <c r="A102" t="str">
        <f t="shared" si="1"/>
        <v>Ходыкина КсенияЖ14</v>
      </c>
      <c r="B102" s="3">
        <v>30</v>
      </c>
      <c r="C102" t="s">
        <v>834</v>
      </c>
      <c r="D102" t="s">
        <v>12</v>
      </c>
      <c r="E102">
        <v>18</v>
      </c>
      <c r="F102" t="s">
        <v>45</v>
      </c>
      <c r="H102" t="s">
        <v>927</v>
      </c>
      <c r="I102">
        <v>234</v>
      </c>
      <c r="J102" s="4">
        <v>2010</v>
      </c>
      <c r="K102" s="4">
        <v>2.2847222222222224E-2</v>
      </c>
      <c r="L102">
        <v>30</v>
      </c>
      <c r="M102">
        <v>47.6</v>
      </c>
      <c r="N102" t="s">
        <v>885</v>
      </c>
    </row>
    <row r="103" spans="1:14" x14ac:dyDescent="0.35">
      <c r="A103" t="str">
        <f t="shared" si="1"/>
        <v>Минакова АринаЖ14</v>
      </c>
      <c r="B103" s="3">
        <v>31</v>
      </c>
      <c r="C103" t="s">
        <v>701</v>
      </c>
      <c r="D103" t="s">
        <v>12</v>
      </c>
      <c r="E103">
        <v>18</v>
      </c>
      <c r="F103" t="s">
        <v>40</v>
      </c>
      <c r="H103" t="s">
        <v>924</v>
      </c>
      <c r="I103">
        <v>241</v>
      </c>
      <c r="J103" s="4">
        <v>2010</v>
      </c>
      <c r="K103" s="4">
        <v>2.3460648148148147E-2</v>
      </c>
      <c r="L103">
        <v>31</v>
      </c>
      <c r="M103">
        <v>40.799999999999997</v>
      </c>
      <c r="N103" t="s">
        <v>885</v>
      </c>
    </row>
    <row r="104" spans="1:14" x14ac:dyDescent="0.35">
      <c r="A104" t="str">
        <f t="shared" si="1"/>
        <v>Блинова ЕкатеринаЖ14</v>
      </c>
      <c r="B104" s="3">
        <v>32</v>
      </c>
      <c r="C104" t="s">
        <v>835</v>
      </c>
      <c r="D104" t="s">
        <v>12</v>
      </c>
      <c r="E104">
        <v>18</v>
      </c>
      <c r="F104" t="s">
        <v>13</v>
      </c>
      <c r="G104" t="s">
        <v>938</v>
      </c>
      <c r="H104" t="s">
        <v>924</v>
      </c>
      <c r="I104">
        <v>244</v>
      </c>
      <c r="J104" s="4">
        <v>2010</v>
      </c>
      <c r="K104" s="4">
        <v>2.6296296296296293E-2</v>
      </c>
      <c r="L104">
        <v>32</v>
      </c>
      <c r="M104">
        <v>9.5</v>
      </c>
      <c r="N104" t="s">
        <v>885</v>
      </c>
    </row>
    <row r="105" spans="1:14" x14ac:dyDescent="0.35">
      <c r="A105" t="str">
        <f t="shared" si="1"/>
        <v>Кукуева ЕлизаветаЖ14</v>
      </c>
      <c r="B105" s="3">
        <v>33</v>
      </c>
      <c r="C105" t="s">
        <v>113</v>
      </c>
      <c r="D105" t="s">
        <v>12</v>
      </c>
      <c r="E105">
        <v>18</v>
      </c>
      <c r="F105" t="s">
        <v>15</v>
      </c>
      <c r="G105" t="s">
        <v>939</v>
      </c>
      <c r="H105" t="s">
        <v>922</v>
      </c>
      <c r="I105">
        <v>228</v>
      </c>
      <c r="J105" s="4">
        <v>2010</v>
      </c>
      <c r="K105" s="4"/>
      <c r="M105">
        <v>0</v>
      </c>
      <c r="N105" t="s">
        <v>885</v>
      </c>
    </row>
    <row r="106" spans="1:14" x14ac:dyDescent="0.35">
      <c r="A106" t="str">
        <f t="shared" si="1"/>
        <v>Бердникова ВероникаЖ14</v>
      </c>
      <c r="B106" s="3">
        <v>34</v>
      </c>
      <c r="C106" t="s">
        <v>88</v>
      </c>
      <c r="D106" t="s">
        <v>12</v>
      </c>
      <c r="E106">
        <v>18</v>
      </c>
      <c r="F106" t="s">
        <v>15</v>
      </c>
      <c r="G106" t="s">
        <v>939</v>
      </c>
      <c r="H106" t="s">
        <v>923</v>
      </c>
      <c r="I106">
        <v>264</v>
      </c>
      <c r="J106" s="4">
        <v>2009</v>
      </c>
      <c r="K106" s="4"/>
      <c r="M106">
        <v>0</v>
      </c>
      <c r="N106" t="s">
        <v>885</v>
      </c>
    </row>
    <row r="107" spans="1:14" x14ac:dyDescent="0.35">
      <c r="A107" t="str">
        <f t="shared" si="1"/>
        <v/>
      </c>
      <c r="J107" s="4"/>
      <c r="K107" s="4"/>
    </row>
    <row r="108" spans="1:14" ht="46.5" x14ac:dyDescent="0.35">
      <c r="A108" t="str">
        <f t="shared" si="1"/>
        <v>16 КП, 2,5 км</v>
      </c>
      <c r="B108" s="1" t="s">
        <v>124</v>
      </c>
      <c r="C108" t="s">
        <v>950</v>
      </c>
      <c r="J108" s="4"/>
      <c r="K108" s="4"/>
    </row>
    <row r="109" spans="1:14" x14ac:dyDescent="0.35">
      <c r="A109" t="str">
        <f t="shared" si="1"/>
        <v/>
      </c>
      <c r="J109" s="4"/>
      <c r="K109" s="4"/>
    </row>
    <row r="110" spans="1:14" x14ac:dyDescent="0.35">
      <c r="A110" t="str">
        <f t="shared" si="1"/>
        <v>Фамилия, имя</v>
      </c>
      <c r="B110" s="2" t="s">
        <v>2</v>
      </c>
      <c r="C110" t="s">
        <v>3</v>
      </c>
      <c r="D110" t="s">
        <v>4</v>
      </c>
      <c r="E110" t="s">
        <v>5</v>
      </c>
      <c r="F110" t="s">
        <v>6</v>
      </c>
      <c r="H110" t="s">
        <v>918</v>
      </c>
      <c r="I110" t="s">
        <v>919</v>
      </c>
      <c r="J110" s="4" t="s">
        <v>7</v>
      </c>
      <c r="K110" s="4" t="s">
        <v>8</v>
      </c>
      <c r="L110" t="s">
        <v>9</v>
      </c>
      <c r="M110" t="s">
        <v>10</v>
      </c>
    </row>
    <row r="111" spans="1:14" x14ac:dyDescent="0.35">
      <c r="A111" t="str">
        <f t="shared" si="1"/>
        <v>Кудинова ДарьяЖ16</v>
      </c>
      <c r="B111" s="3">
        <v>1</v>
      </c>
      <c r="C111" t="s">
        <v>128</v>
      </c>
      <c r="D111" t="s">
        <v>12</v>
      </c>
      <c r="E111">
        <v>18</v>
      </c>
      <c r="F111" t="s">
        <v>85</v>
      </c>
      <c r="H111" t="s">
        <v>925</v>
      </c>
      <c r="I111">
        <v>271</v>
      </c>
      <c r="J111" s="4">
        <v>2007</v>
      </c>
      <c r="K111" s="4">
        <v>1.0543981481481481E-2</v>
      </c>
      <c r="L111">
        <v>1</v>
      </c>
      <c r="M111">
        <v>200</v>
      </c>
      <c r="N111" t="s">
        <v>886</v>
      </c>
    </row>
    <row r="112" spans="1:14" x14ac:dyDescent="0.35">
      <c r="A112" t="str">
        <f t="shared" si="1"/>
        <v>Репина МарияЖ16</v>
      </c>
      <c r="B112" s="3">
        <v>2</v>
      </c>
      <c r="C112" t="s">
        <v>129</v>
      </c>
      <c r="D112" t="s">
        <v>12</v>
      </c>
      <c r="E112">
        <v>18</v>
      </c>
      <c r="F112" t="s">
        <v>85</v>
      </c>
      <c r="H112" t="s">
        <v>923</v>
      </c>
      <c r="I112">
        <v>274</v>
      </c>
      <c r="J112" s="4">
        <v>2008</v>
      </c>
      <c r="K112" s="4">
        <v>1.0868055555555556E-2</v>
      </c>
      <c r="L112">
        <v>2</v>
      </c>
      <c r="M112">
        <v>197</v>
      </c>
      <c r="N112" t="s">
        <v>886</v>
      </c>
    </row>
    <row r="113" spans="1:14" x14ac:dyDescent="0.35">
      <c r="A113" t="str">
        <f t="shared" si="1"/>
        <v>Нестерова АлександраЖ16</v>
      </c>
      <c r="B113" s="3">
        <v>3</v>
      </c>
      <c r="C113" t="s">
        <v>126</v>
      </c>
      <c r="D113" t="s">
        <v>12</v>
      </c>
      <c r="E113">
        <v>18</v>
      </c>
      <c r="F113" t="s">
        <v>53</v>
      </c>
      <c r="H113" t="s">
        <v>925</v>
      </c>
      <c r="I113">
        <v>287</v>
      </c>
      <c r="J113" s="4">
        <v>2008</v>
      </c>
      <c r="K113" s="4">
        <v>1.1226851851851854E-2</v>
      </c>
      <c r="L113">
        <v>3</v>
      </c>
      <c r="M113">
        <v>193.6</v>
      </c>
      <c r="N113" t="s">
        <v>886</v>
      </c>
    </row>
    <row r="114" spans="1:14" x14ac:dyDescent="0.35">
      <c r="A114" t="str">
        <f t="shared" si="1"/>
        <v>Уварова СофьяЖ16</v>
      </c>
      <c r="B114" s="3">
        <v>4</v>
      </c>
      <c r="C114" t="s">
        <v>127</v>
      </c>
      <c r="D114" t="s">
        <v>12</v>
      </c>
      <c r="E114">
        <v>18</v>
      </c>
      <c r="F114" t="s">
        <v>27</v>
      </c>
      <c r="H114" t="s">
        <v>925</v>
      </c>
      <c r="I114">
        <v>269</v>
      </c>
      <c r="J114" s="4">
        <v>2007</v>
      </c>
      <c r="K114" s="4">
        <v>1.1736111111111109E-2</v>
      </c>
      <c r="L114">
        <v>4</v>
      </c>
      <c r="M114">
        <v>188.7</v>
      </c>
      <c r="N114" t="s">
        <v>886</v>
      </c>
    </row>
    <row r="115" spans="1:14" x14ac:dyDescent="0.35">
      <c r="A115" t="str">
        <f t="shared" si="1"/>
        <v>Лаврова ВероникаЖ16</v>
      </c>
      <c r="B115" s="3">
        <v>5</v>
      </c>
      <c r="C115" t="s">
        <v>138</v>
      </c>
      <c r="D115" t="s">
        <v>12</v>
      </c>
      <c r="E115">
        <v>18</v>
      </c>
      <c r="F115" t="s">
        <v>27</v>
      </c>
      <c r="H115" t="s">
        <v>925</v>
      </c>
      <c r="I115">
        <v>273</v>
      </c>
      <c r="J115" s="4">
        <v>2007</v>
      </c>
      <c r="K115" s="4">
        <v>1.1736111111111109E-2</v>
      </c>
      <c r="L115">
        <f xml:space="preserve">  4</f>
        <v>4</v>
      </c>
      <c r="M115">
        <v>188.7</v>
      </c>
      <c r="N115" t="s">
        <v>886</v>
      </c>
    </row>
    <row r="116" spans="1:14" x14ac:dyDescent="0.35">
      <c r="A116" t="str">
        <f t="shared" si="1"/>
        <v>Степанова АлисаЖ16</v>
      </c>
      <c r="B116" s="3">
        <v>6</v>
      </c>
      <c r="C116" t="s">
        <v>555</v>
      </c>
      <c r="D116" t="s">
        <v>12</v>
      </c>
      <c r="E116">
        <v>18</v>
      </c>
      <c r="F116" t="s">
        <v>40</v>
      </c>
      <c r="H116" t="s">
        <v>925</v>
      </c>
      <c r="I116">
        <v>289</v>
      </c>
      <c r="J116">
        <v>2007</v>
      </c>
      <c r="K116" s="4">
        <v>1.2106481481481482E-2</v>
      </c>
      <c r="L116">
        <v>6</v>
      </c>
      <c r="M116">
        <v>185.2</v>
      </c>
      <c r="N116" t="s">
        <v>886</v>
      </c>
    </row>
    <row r="117" spans="1:14" x14ac:dyDescent="0.35">
      <c r="A117" t="str">
        <f t="shared" si="1"/>
        <v>Фоменко АнастасияЖ16</v>
      </c>
      <c r="B117" s="3">
        <v>7</v>
      </c>
      <c r="C117" t="s">
        <v>132</v>
      </c>
      <c r="D117" t="s">
        <v>12</v>
      </c>
      <c r="E117">
        <v>18</v>
      </c>
      <c r="F117" t="s">
        <v>53</v>
      </c>
      <c r="H117" t="s">
        <v>923</v>
      </c>
      <c r="I117">
        <v>270</v>
      </c>
      <c r="J117">
        <v>2008</v>
      </c>
      <c r="K117" s="4">
        <v>1.2164351851851852E-2</v>
      </c>
      <c r="L117">
        <v>7</v>
      </c>
      <c r="M117">
        <v>184.7</v>
      </c>
      <c r="N117" t="s">
        <v>886</v>
      </c>
    </row>
    <row r="118" spans="1:14" x14ac:dyDescent="0.35">
      <c r="A118" t="str">
        <f t="shared" si="1"/>
        <v>Огаркова УльянаЖ16</v>
      </c>
      <c r="B118" s="3">
        <v>8</v>
      </c>
      <c r="C118" t="s">
        <v>134</v>
      </c>
      <c r="D118" t="s">
        <v>12</v>
      </c>
      <c r="E118">
        <v>18</v>
      </c>
      <c r="F118" t="s">
        <v>17</v>
      </c>
      <c r="H118" t="s">
        <v>923</v>
      </c>
      <c r="I118">
        <v>266</v>
      </c>
      <c r="J118">
        <v>2007</v>
      </c>
      <c r="K118" s="4">
        <v>1.2881944444444446E-2</v>
      </c>
      <c r="L118">
        <v>8</v>
      </c>
      <c r="M118">
        <v>177.9</v>
      </c>
      <c r="N118" t="s">
        <v>886</v>
      </c>
    </row>
    <row r="119" spans="1:14" x14ac:dyDescent="0.35">
      <c r="A119" t="str">
        <f t="shared" si="1"/>
        <v>Калантарова АлинаЖ16</v>
      </c>
      <c r="B119" s="3">
        <v>9</v>
      </c>
      <c r="C119" t="s">
        <v>130</v>
      </c>
      <c r="D119" t="s">
        <v>12</v>
      </c>
      <c r="E119">
        <v>18</v>
      </c>
      <c r="F119" t="s">
        <v>45</v>
      </c>
      <c r="H119" t="s">
        <v>923</v>
      </c>
      <c r="I119">
        <v>275</v>
      </c>
      <c r="J119">
        <v>2005</v>
      </c>
      <c r="K119" s="4">
        <v>1.306712962962963E-2</v>
      </c>
      <c r="L119">
        <v>9</v>
      </c>
      <c r="M119">
        <v>176.1</v>
      </c>
      <c r="N119" t="s">
        <v>886</v>
      </c>
    </row>
    <row r="120" spans="1:14" x14ac:dyDescent="0.35">
      <c r="A120" t="str">
        <f t="shared" si="1"/>
        <v>Недоноскова АннаЖ16</v>
      </c>
      <c r="B120" s="3">
        <v>10</v>
      </c>
      <c r="C120" t="s">
        <v>141</v>
      </c>
      <c r="D120" t="s">
        <v>12</v>
      </c>
      <c r="E120">
        <v>18</v>
      </c>
      <c r="F120" t="s">
        <v>17</v>
      </c>
      <c r="H120" t="s">
        <v>923</v>
      </c>
      <c r="I120">
        <v>268</v>
      </c>
      <c r="J120">
        <v>2007</v>
      </c>
      <c r="K120" s="4">
        <v>1.329861111111111E-2</v>
      </c>
      <c r="L120">
        <v>10</v>
      </c>
      <c r="M120">
        <v>173.9</v>
      </c>
      <c r="N120" t="s">
        <v>886</v>
      </c>
    </row>
    <row r="121" spans="1:14" x14ac:dyDescent="0.35">
      <c r="A121" t="str">
        <f t="shared" si="1"/>
        <v>Салькова ДарьяЖ16</v>
      </c>
      <c r="B121" s="3">
        <v>11</v>
      </c>
      <c r="C121" t="s">
        <v>136</v>
      </c>
      <c r="D121" t="s">
        <v>12</v>
      </c>
      <c r="E121">
        <v>18</v>
      </c>
      <c r="F121" t="s">
        <v>45</v>
      </c>
      <c r="H121" t="s">
        <v>923</v>
      </c>
      <c r="I121">
        <v>279</v>
      </c>
      <c r="J121" s="4">
        <v>2007</v>
      </c>
      <c r="K121" s="4">
        <v>1.3391203703703704E-2</v>
      </c>
      <c r="L121">
        <v>11</v>
      </c>
      <c r="M121">
        <v>173</v>
      </c>
      <c r="N121" t="s">
        <v>886</v>
      </c>
    </row>
    <row r="122" spans="1:14" x14ac:dyDescent="0.35">
      <c r="A122" t="str">
        <f t="shared" si="1"/>
        <v>Чиркова АннаЖ16</v>
      </c>
      <c r="B122" s="3">
        <v>12</v>
      </c>
      <c r="C122" t="s">
        <v>149</v>
      </c>
      <c r="D122" t="s">
        <v>12</v>
      </c>
      <c r="E122">
        <v>18</v>
      </c>
      <c r="F122" t="s">
        <v>22</v>
      </c>
      <c r="H122" t="s">
        <v>922</v>
      </c>
      <c r="I122">
        <v>288</v>
      </c>
      <c r="J122" s="4">
        <v>2008</v>
      </c>
      <c r="K122" s="4">
        <v>1.375E-2</v>
      </c>
      <c r="L122">
        <v>12</v>
      </c>
      <c r="M122">
        <v>169.6</v>
      </c>
      <c r="N122" t="s">
        <v>886</v>
      </c>
    </row>
    <row r="123" spans="1:14" x14ac:dyDescent="0.35">
      <c r="A123" t="str">
        <f t="shared" si="1"/>
        <v>Соболева АнастасияЖ16</v>
      </c>
      <c r="B123" s="3">
        <v>13</v>
      </c>
      <c r="C123" t="s">
        <v>707</v>
      </c>
      <c r="D123" t="s">
        <v>12</v>
      </c>
      <c r="E123">
        <v>18</v>
      </c>
      <c r="F123" t="s">
        <v>85</v>
      </c>
      <c r="H123" t="s">
        <v>923</v>
      </c>
      <c r="I123">
        <v>283</v>
      </c>
      <c r="J123" s="4">
        <v>2008</v>
      </c>
      <c r="K123" s="4">
        <v>1.4305555555555557E-2</v>
      </c>
      <c r="L123">
        <v>13</v>
      </c>
      <c r="M123">
        <v>164.4</v>
      </c>
      <c r="N123" t="s">
        <v>886</v>
      </c>
    </row>
    <row r="124" spans="1:14" x14ac:dyDescent="0.35">
      <c r="A124" t="str">
        <f t="shared" si="1"/>
        <v>Глаголева ЕленаЖ16</v>
      </c>
      <c r="B124" s="3">
        <v>14</v>
      </c>
      <c r="C124" t="s">
        <v>135</v>
      </c>
      <c r="D124" t="s">
        <v>12</v>
      </c>
      <c r="E124">
        <v>18</v>
      </c>
      <c r="F124" t="s">
        <v>13</v>
      </c>
      <c r="G124" t="s">
        <v>938</v>
      </c>
      <c r="H124" t="s">
        <v>923</v>
      </c>
      <c r="I124">
        <v>286</v>
      </c>
      <c r="J124" s="4">
        <v>2007</v>
      </c>
      <c r="K124" s="4">
        <v>1.5381944444444443E-2</v>
      </c>
      <c r="L124">
        <v>14</v>
      </c>
      <c r="M124">
        <v>154.19999999999999</v>
      </c>
      <c r="N124" t="s">
        <v>886</v>
      </c>
    </row>
    <row r="125" spans="1:14" x14ac:dyDescent="0.35">
      <c r="A125" t="str">
        <f t="shared" si="1"/>
        <v>Ильина АринаЖ16</v>
      </c>
      <c r="B125" s="3">
        <v>15</v>
      </c>
      <c r="C125" t="s">
        <v>556</v>
      </c>
      <c r="D125" t="s">
        <v>12</v>
      </c>
      <c r="E125">
        <v>18</v>
      </c>
      <c r="F125" t="s">
        <v>40</v>
      </c>
      <c r="H125" t="s">
        <v>923</v>
      </c>
      <c r="I125">
        <v>282</v>
      </c>
      <c r="J125" s="4">
        <v>2007</v>
      </c>
      <c r="K125" s="4">
        <v>1.5879629629629629E-2</v>
      </c>
      <c r="L125">
        <v>15</v>
      </c>
      <c r="M125">
        <v>149.4</v>
      </c>
      <c r="N125" t="s">
        <v>886</v>
      </c>
    </row>
    <row r="126" spans="1:14" x14ac:dyDescent="0.35">
      <c r="A126" t="str">
        <f t="shared" si="1"/>
        <v>Бердникова АринаЖ16</v>
      </c>
      <c r="B126" s="3">
        <v>16</v>
      </c>
      <c r="C126" t="s">
        <v>137</v>
      </c>
      <c r="D126" t="s">
        <v>12</v>
      </c>
      <c r="E126">
        <v>18</v>
      </c>
      <c r="F126" t="s">
        <v>53</v>
      </c>
      <c r="H126" t="s">
        <v>923</v>
      </c>
      <c r="I126">
        <v>285</v>
      </c>
      <c r="J126" s="4">
        <v>2008</v>
      </c>
      <c r="K126" s="4">
        <v>1.6099537037037037E-2</v>
      </c>
      <c r="L126">
        <v>16</v>
      </c>
      <c r="M126">
        <v>147.4</v>
      </c>
      <c r="N126" t="s">
        <v>886</v>
      </c>
    </row>
    <row r="127" spans="1:14" x14ac:dyDescent="0.35">
      <c r="A127" t="str">
        <f t="shared" si="1"/>
        <v>Глаголева АнастасияЖ16</v>
      </c>
      <c r="B127" s="3">
        <v>17</v>
      </c>
      <c r="C127" t="s">
        <v>145</v>
      </c>
      <c r="D127" t="s">
        <v>12</v>
      </c>
      <c r="E127">
        <v>18</v>
      </c>
      <c r="F127" t="s">
        <v>13</v>
      </c>
      <c r="G127" t="s">
        <v>938</v>
      </c>
      <c r="H127" t="s">
        <v>923</v>
      </c>
      <c r="I127">
        <v>290</v>
      </c>
      <c r="J127" s="4">
        <v>2007</v>
      </c>
      <c r="K127" s="4">
        <v>1.6689814814814817E-2</v>
      </c>
      <c r="L127">
        <v>17</v>
      </c>
      <c r="M127">
        <v>141.80000000000001</v>
      </c>
      <c r="N127" t="s">
        <v>886</v>
      </c>
    </row>
    <row r="128" spans="1:14" x14ac:dyDescent="0.35">
      <c r="A128" t="str">
        <f t="shared" si="1"/>
        <v>Мелихова МарияЖ16</v>
      </c>
      <c r="B128" s="3">
        <v>18</v>
      </c>
      <c r="C128" t="s">
        <v>148</v>
      </c>
      <c r="D128" t="s">
        <v>12</v>
      </c>
      <c r="E128">
        <v>18</v>
      </c>
      <c r="F128" t="s">
        <v>22</v>
      </c>
      <c r="H128" t="s">
        <v>920</v>
      </c>
      <c r="I128">
        <v>284</v>
      </c>
      <c r="J128" s="4">
        <v>2008</v>
      </c>
      <c r="K128" s="4">
        <v>1.7511574074074072E-2</v>
      </c>
      <c r="L128">
        <v>18</v>
      </c>
      <c r="M128">
        <v>134</v>
      </c>
      <c r="N128" t="s">
        <v>886</v>
      </c>
    </row>
    <row r="129" spans="1:14" x14ac:dyDescent="0.35">
      <c r="A129" t="str">
        <f t="shared" si="1"/>
        <v>Зиновьева АлинаЖ16</v>
      </c>
      <c r="B129" s="3">
        <v>19</v>
      </c>
      <c r="C129" t="s">
        <v>666</v>
      </c>
      <c r="D129" t="s">
        <v>12</v>
      </c>
      <c r="E129">
        <v>18</v>
      </c>
      <c r="F129" t="s">
        <v>53</v>
      </c>
      <c r="I129">
        <v>276</v>
      </c>
      <c r="J129" s="4">
        <v>2008</v>
      </c>
      <c r="K129" s="4">
        <v>2.3692129629629629E-2</v>
      </c>
      <c r="L129">
        <v>19</v>
      </c>
      <c r="M129">
        <v>75.400000000000006</v>
      </c>
      <c r="N129" t="s">
        <v>886</v>
      </c>
    </row>
    <row r="130" spans="1:14" x14ac:dyDescent="0.35">
      <c r="A130" t="str">
        <f t="shared" si="1"/>
        <v/>
      </c>
      <c r="J130" s="4"/>
      <c r="K130" s="4"/>
    </row>
    <row r="131" spans="1:14" ht="46.5" x14ac:dyDescent="0.35">
      <c r="A131" t="str">
        <f t="shared" si="1"/>
        <v>16 КП, 2,6 км</v>
      </c>
      <c r="B131" s="1" t="s">
        <v>156</v>
      </c>
      <c r="C131" t="s">
        <v>951</v>
      </c>
      <c r="J131" s="4"/>
      <c r="K131" s="4"/>
    </row>
    <row r="132" spans="1:14" x14ac:dyDescent="0.35">
      <c r="A132" t="str">
        <f t="shared" si="1"/>
        <v/>
      </c>
      <c r="J132" s="4"/>
      <c r="K132" s="4"/>
    </row>
    <row r="133" spans="1:14" x14ac:dyDescent="0.35">
      <c r="A133" t="str">
        <f t="shared" si="1"/>
        <v>Фамилия, имяЖ18</v>
      </c>
      <c r="B133" s="2" t="s">
        <v>2</v>
      </c>
      <c r="C133" t="s">
        <v>3</v>
      </c>
      <c r="D133" t="s">
        <v>4</v>
      </c>
      <c r="E133" t="s">
        <v>5</v>
      </c>
      <c r="F133" t="s">
        <v>6</v>
      </c>
      <c r="H133" t="s">
        <v>918</v>
      </c>
      <c r="I133" t="s">
        <v>919</v>
      </c>
      <c r="J133" s="4" t="s">
        <v>7</v>
      </c>
      <c r="K133" s="4" t="s">
        <v>8</v>
      </c>
      <c r="L133" t="s">
        <v>9</v>
      </c>
      <c r="M133" t="s">
        <v>10</v>
      </c>
      <c r="N133" t="s">
        <v>887</v>
      </c>
    </row>
    <row r="134" spans="1:14" x14ac:dyDescent="0.35">
      <c r="A134" t="str">
        <f t="shared" si="1"/>
        <v>Кустова МарияЖ18</v>
      </c>
      <c r="B134" s="3">
        <v>1</v>
      </c>
      <c r="C134" t="s">
        <v>158</v>
      </c>
      <c r="D134" t="s">
        <v>12</v>
      </c>
      <c r="E134">
        <v>18</v>
      </c>
      <c r="F134" t="s">
        <v>34</v>
      </c>
      <c r="H134" t="s">
        <v>925</v>
      </c>
      <c r="I134">
        <v>300</v>
      </c>
      <c r="J134" s="4">
        <v>2005</v>
      </c>
      <c r="K134" s="4">
        <v>1.1111111111111112E-2</v>
      </c>
      <c r="L134">
        <v>1</v>
      </c>
      <c r="M134">
        <v>200</v>
      </c>
      <c r="N134" t="s">
        <v>887</v>
      </c>
    </row>
    <row r="135" spans="1:14" x14ac:dyDescent="0.35">
      <c r="A135" t="str">
        <f t="shared" si="1"/>
        <v>Жулькина ЕкатеринаЖ18</v>
      </c>
      <c r="B135" s="3">
        <v>2</v>
      </c>
      <c r="C135" t="s">
        <v>164</v>
      </c>
      <c r="D135" t="s">
        <v>12</v>
      </c>
      <c r="E135">
        <v>18</v>
      </c>
      <c r="F135" t="s">
        <v>15</v>
      </c>
      <c r="G135" t="s">
        <v>939</v>
      </c>
      <c r="H135" t="s">
        <v>925</v>
      </c>
      <c r="I135">
        <v>305</v>
      </c>
      <c r="J135" s="4">
        <v>2006</v>
      </c>
      <c r="K135" s="4">
        <v>1.2627314814814815E-2</v>
      </c>
      <c r="L135">
        <v>2</v>
      </c>
      <c r="M135">
        <v>186.4</v>
      </c>
      <c r="N135" t="s">
        <v>887</v>
      </c>
    </row>
    <row r="136" spans="1:14" x14ac:dyDescent="0.35">
      <c r="A136" t="str">
        <f t="shared" si="1"/>
        <v>Потапенко ЕлизаветаЖ18</v>
      </c>
      <c r="B136" s="3">
        <v>3</v>
      </c>
      <c r="C136" t="s">
        <v>163</v>
      </c>
      <c r="D136" t="s">
        <v>12</v>
      </c>
      <c r="E136">
        <v>18</v>
      </c>
      <c r="F136" t="s">
        <v>27</v>
      </c>
      <c r="H136" t="s">
        <v>925</v>
      </c>
      <c r="I136">
        <v>304</v>
      </c>
      <c r="J136" s="4">
        <v>2006</v>
      </c>
      <c r="K136" s="4">
        <v>1.3194444444444444E-2</v>
      </c>
      <c r="L136">
        <v>3</v>
      </c>
      <c r="M136">
        <v>181.3</v>
      </c>
      <c r="N136" t="s">
        <v>887</v>
      </c>
    </row>
    <row r="137" spans="1:14" x14ac:dyDescent="0.35">
      <c r="A137" t="str">
        <f t="shared" si="1"/>
        <v>Черепанова ЕкатеринаЖ18</v>
      </c>
      <c r="B137" s="3">
        <v>4</v>
      </c>
      <c r="C137" t="s">
        <v>167</v>
      </c>
      <c r="D137" t="s">
        <v>12</v>
      </c>
      <c r="E137">
        <v>18</v>
      </c>
      <c r="F137" t="s">
        <v>40</v>
      </c>
      <c r="H137" t="s">
        <v>923</v>
      </c>
      <c r="I137">
        <v>302</v>
      </c>
      <c r="J137" s="4">
        <v>2005</v>
      </c>
      <c r="K137" s="4">
        <v>1.4120370370370368E-2</v>
      </c>
      <c r="L137">
        <v>4</v>
      </c>
      <c r="M137">
        <v>173</v>
      </c>
      <c r="N137" t="s">
        <v>887</v>
      </c>
    </row>
    <row r="138" spans="1:14" x14ac:dyDescent="0.35">
      <c r="A138" t="str">
        <f t="shared" si="1"/>
        <v>Кирилова АнгелинаЖ18</v>
      </c>
      <c r="B138" s="3">
        <v>5</v>
      </c>
      <c r="C138" t="s">
        <v>162</v>
      </c>
      <c r="D138" t="s">
        <v>12</v>
      </c>
      <c r="E138">
        <v>18</v>
      </c>
      <c r="F138" t="s">
        <v>20</v>
      </c>
      <c r="H138" t="s">
        <v>923</v>
      </c>
      <c r="I138">
        <v>303</v>
      </c>
      <c r="J138" s="4">
        <v>2005</v>
      </c>
      <c r="K138" s="4">
        <v>1.53125E-2</v>
      </c>
      <c r="L138">
        <v>5</v>
      </c>
      <c r="M138">
        <v>162.19999999999999</v>
      </c>
      <c r="N138" t="s">
        <v>887</v>
      </c>
    </row>
    <row r="139" spans="1:14" x14ac:dyDescent="0.35">
      <c r="A139" t="str">
        <f t="shared" si="1"/>
        <v>Перепеченая АннаЖ18</v>
      </c>
      <c r="B139" s="3">
        <v>6</v>
      </c>
      <c r="C139" t="s">
        <v>161</v>
      </c>
      <c r="D139" t="s">
        <v>12</v>
      </c>
      <c r="E139">
        <v>18</v>
      </c>
      <c r="F139" t="s">
        <v>40</v>
      </c>
      <c r="H139" t="s">
        <v>923</v>
      </c>
      <c r="I139">
        <v>307</v>
      </c>
      <c r="J139" s="4">
        <v>2005</v>
      </c>
      <c r="K139" s="4">
        <v>1.5659722222222224E-2</v>
      </c>
      <c r="L139">
        <v>6</v>
      </c>
      <c r="M139">
        <v>159.1</v>
      </c>
      <c r="N139" t="s">
        <v>887</v>
      </c>
    </row>
    <row r="140" spans="1:14" x14ac:dyDescent="0.35">
      <c r="A140" t="str">
        <f t="shared" si="1"/>
        <v>Мелихова АнастасияЖ18</v>
      </c>
      <c r="B140" s="3">
        <v>7</v>
      </c>
      <c r="C140" t="s">
        <v>168</v>
      </c>
      <c r="D140" t="s">
        <v>12</v>
      </c>
      <c r="E140">
        <v>18</v>
      </c>
      <c r="F140" t="s">
        <v>22</v>
      </c>
      <c r="H140" t="s">
        <v>922</v>
      </c>
      <c r="I140">
        <v>301</v>
      </c>
      <c r="J140" s="4">
        <v>2005</v>
      </c>
      <c r="K140" s="4">
        <v>1.6273148148148148E-2</v>
      </c>
      <c r="L140">
        <v>7</v>
      </c>
      <c r="M140">
        <v>153.6</v>
      </c>
      <c r="N140" t="s">
        <v>887</v>
      </c>
    </row>
    <row r="141" spans="1:14" x14ac:dyDescent="0.35">
      <c r="A141" t="str">
        <f t="shared" ref="A141:A204" si="2">C141&amp;N141</f>
        <v>Вахтина ВераЖ18</v>
      </c>
      <c r="B141" s="3">
        <v>8</v>
      </c>
      <c r="C141" t="s">
        <v>838</v>
      </c>
      <c r="D141" t="s">
        <v>12</v>
      </c>
      <c r="E141">
        <v>18</v>
      </c>
      <c r="F141" t="s">
        <v>17</v>
      </c>
      <c r="H141" t="s">
        <v>920</v>
      </c>
      <c r="I141">
        <v>306</v>
      </c>
      <c r="J141" s="4">
        <v>2006</v>
      </c>
      <c r="K141" s="4">
        <v>2.028935185185185E-2</v>
      </c>
      <c r="L141">
        <v>8</v>
      </c>
      <c r="M141">
        <v>117.4</v>
      </c>
      <c r="N141" t="s">
        <v>887</v>
      </c>
    </row>
    <row r="142" spans="1:14" x14ac:dyDescent="0.35">
      <c r="A142" t="str">
        <f t="shared" si="2"/>
        <v/>
      </c>
      <c r="J142" s="4"/>
      <c r="K142" s="4"/>
    </row>
    <row r="143" spans="1:14" ht="46.5" x14ac:dyDescent="0.35">
      <c r="A143" t="str">
        <f t="shared" si="2"/>
        <v>16 КП, 2,6 км</v>
      </c>
      <c r="B143" s="1" t="s">
        <v>169</v>
      </c>
      <c r="C143" t="s">
        <v>951</v>
      </c>
      <c r="J143" s="4"/>
      <c r="K143" s="4"/>
    </row>
    <row r="144" spans="1:14" x14ac:dyDescent="0.35">
      <c r="A144" t="str">
        <f t="shared" si="2"/>
        <v/>
      </c>
      <c r="J144" s="4"/>
      <c r="K144" s="4"/>
    </row>
    <row r="145" spans="1:14" x14ac:dyDescent="0.35">
      <c r="A145" t="str">
        <f t="shared" si="2"/>
        <v>Фамилия, имяЖ35</v>
      </c>
      <c r="B145" s="2" t="s">
        <v>2</v>
      </c>
      <c r="C145" t="s">
        <v>3</v>
      </c>
      <c r="D145" t="s">
        <v>4</v>
      </c>
      <c r="E145" t="s">
        <v>5</v>
      </c>
      <c r="F145" t="s">
        <v>6</v>
      </c>
      <c r="H145" t="s">
        <v>918</v>
      </c>
      <c r="I145" t="s">
        <v>919</v>
      </c>
      <c r="J145" s="4" t="s">
        <v>7</v>
      </c>
      <c r="K145" s="4" t="s">
        <v>8</v>
      </c>
      <c r="L145" t="s">
        <v>9</v>
      </c>
      <c r="M145" t="s">
        <v>10</v>
      </c>
      <c r="N145" t="s">
        <v>888</v>
      </c>
    </row>
    <row r="146" spans="1:14" x14ac:dyDescent="0.35">
      <c r="A146" t="str">
        <f t="shared" si="2"/>
        <v>Макейчик НатальяЖ35</v>
      </c>
      <c r="B146" s="3">
        <v>1</v>
      </c>
      <c r="C146" t="s">
        <v>171</v>
      </c>
      <c r="D146" t="s">
        <v>12</v>
      </c>
      <c r="E146">
        <v>18</v>
      </c>
      <c r="F146" t="s">
        <v>40</v>
      </c>
      <c r="H146" t="s">
        <v>926</v>
      </c>
      <c r="I146">
        <v>325</v>
      </c>
      <c r="J146" s="4">
        <v>1966</v>
      </c>
      <c r="K146" s="4">
        <v>1.3206018518518518E-2</v>
      </c>
      <c r="L146">
        <v>1</v>
      </c>
      <c r="M146">
        <v>200</v>
      </c>
      <c r="N146" t="s">
        <v>888</v>
      </c>
    </row>
    <row r="147" spans="1:14" x14ac:dyDescent="0.35">
      <c r="A147" t="str">
        <f t="shared" si="2"/>
        <v>Захарова ЕленаЖ35</v>
      </c>
      <c r="B147" s="3">
        <v>2</v>
      </c>
      <c r="C147" t="s">
        <v>173</v>
      </c>
      <c r="D147" t="s">
        <v>12</v>
      </c>
      <c r="E147">
        <v>18</v>
      </c>
      <c r="F147" t="s">
        <v>40</v>
      </c>
      <c r="I147">
        <v>327</v>
      </c>
      <c r="J147" s="4">
        <v>1980</v>
      </c>
      <c r="K147" s="4">
        <v>1.480324074074074E-2</v>
      </c>
      <c r="L147">
        <v>2</v>
      </c>
      <c r="M147">
        <v>188</v>
      </c>
      <c r="N147" t="s">
        <v>888</v>
      </c>
    </row>
    <row r="148" spans="1:14" x14ac:dyDescent="0.35">
      <c r="A148" t="str">
        <f t="shared" si="2"/>
        <v>Беликова ИринаЖ35</v>
      </c>
      <c r="B148" s="3">
        <v>3</v>
      </c>
      <c r="C148" t="s">
        <v>178</v>
      </c>
      <c r="D148" t="s">
        <v>179</v>
      </c>
      <c r="E148" t="s">
        <v>180</v>
      </c>
      <c r="H148" t="s">
        <v>922</v>
      </c>
      <c r="I148">
        <v>324</v>
      </c>
      <c r="J148" s="4">
        <v>1979</v>
      </c>
      <c r="K148" s="4">
        <v>1.5046296296296295E-2</v>
      </c>
      <c r="L148">
        <v>3</v>
      </c>
      <c r="M148">
        <v>186.1</v>
      </c>
      <c r="N148" t="s">
        <v>888</v>
      </c>
    </row>
    <row r="149" spans="1:14" x14ac:dyDescent="0.35">
      <c r="A149" t="str">
        <f t="shared" si="2"/>
        <v>Кальницкая ГалинаЖ35</v>
      </c>
      <c r="B149" s="3">
        <v>4</v>
      </c>
      <c r="C149" t="s">
        <v>182</v>
      </c>
      <c r="D149" t="s">
        <v>12</v>
      </c>
      <c r="E149">
        <v>18</v>
      </c>
      <c r="F149" t="s">
        <v>34</v>
      </c>
      <c r="I149">
        <v>331</v>
      </c>
      <c r="J149" s="4">
        <v>1982</v>
      </c>
      <c r="K149" s="4">
        <v>1.5092592592592593E-2</v>
      </c>
      <c r="L149">
        <v>4</v>
      </c>
      <c r="M149">
        <v>185.8</v>
      </c>
      <c r="N149" t="s">
        <v>888</v>
      </c>
    </row>
    <row r="150" spans="1:14" x14ac:dyDescent="0.35">
      <c r="A150" t="str">
        <f t="shared" si="2"/>
        <v>Лозинская ЮлияЖ35</v>
      </c>
      <c r="B150" s="3">
        <v>5</v>
      </c>
      <c r="C150" t="s">
        <v>181</v>
      </c>
      <c r="D150" t="s">
        <v>12</v>
      </c>
      <c r="E150">
        <v>18</v>
      </c>
      <c r="F150" t="s">
        <v>17</v>
      </c>
      <c r="I150">
        <v>333</v>
      </c>
      <c r="J150">
        <v>1979</v>
      </c>
      <c r="K150" s="4">
        <v>1.525462962962963E-2</v>
      </c>
      <c r="L150">
        <v>5</v>
      </c>
      <c r="M150">
        <v>184.5</v>
      </c>
      <c r="N150" t="s">
        <v>888</v>
      </c>
    </row>
    <row r="151" spans="1:14" x14ac:dyDescent="0.35">
      <c r="A151" t="str">
        <f t="shared" si="2"/>
        <v>Хованская МарияЖ35</v>
      </c>
      <c r="B151" s="3">
        <v>6</v>
      </c>
      <c r="C151" t="s">
        <v>172</v>
      </c>
      <c r="D151" t="s">
        <v>12</v>
      </c>
      <c r="E151">
        <v>18</v>
      </c>
      <c r="F151" t="s">
        <v>34</v>
      </c>
      <c r="I151">
        <v>322</v>
      </c>
      <c r="J151">
        <v>1986</v>
      </c>
      <c r="K151" s="4">
        <v>1.5324074074074073E-2</v>
      </c>
      <c r="L151">
        <v>6</v>
      </c>
      <c r="M151">
        <v>184</v>
      </c>
      <c r="N151" t="s">
        <v>888</v>
      </c>
    </row>
    <row r="152" spans="1:14" x14ac:dyDescent="0.35">
      <c r="A152" t="str">
        <f t="shared" si="2"/>
        <v>Репина ЕкатеринаЖ35</v>
      </c>
      <c r="B152" s="3">
        <v>7</v>
      </c>
      <c r="C152" t="s">
        <v>183</v>
      </c>
      <c r="D152" t="s">
        <v>12</v>
      </c>
      <c r="E152">
        <v>18</v>
      </c>
      <c r="F152" t="s">
        <v>85</v>
      </c>
      <c r="I152">
        <v>334</v>
      </c>
      <c r="J152">
        <v>1985</v>
      </c>
      <c r="K152" s="4">
        <v>1.5509259259259257E-2</v>
      </c>
      <c r="L152">
        <v>7</v>
      </c>
      <c r="M152">
        <v>182.6</v>
      </c>
      <c r="N152" t="s">
        <v>888</v>
      </c>
    </row>
    <row r="153" spans="1:14" x14ac:dyDescent="0.35">
      <c r="A153" t="str">
        <f t="shared" si="2"/>
        <v>Старцева ЕленаЖ35</v>
      </c>
      <c r="B153" s="3">
        <v>8</v>
      </c>
      <c r="C153" t="s">
        <v>177</v>
      </c>
      <c r="D153" t="s">
        <v>175</v>
      </c>
      <c r="E153" t="s">
        <v>176</v>
      </c>
      <c r="H153" t="s">
        <v>926</v>
      </c>
      <c r="I153">
        <v>318</v>
      </c>
      <c r="J153">
        <v>1986</v>
      </c>
      <c r="K153" s="4">
        <v>1.695601851851852E-2</v>
      </c>
      <c r="L153">
        <v>8</v>
      </c>
      <c r="M153">
        <v>171.7</v>
      </c>
      <c r="N153" t="s">
        <v>888</v>
      </c>
    </row>
    <row r="154" spans="1:14" x14ac:dyDescent="0.35">
      <c r="A154" t="str">
        <f t="shared" si="2"/>
        <v>Шевелева ИннаЖ35</v>
      </c>
      <c r="B154" s="3">
        <v>9</v>
      </c>
      <c r="C154" t="s">
        <v>174</v>
      </c>
      <c r="D154" t="s">
        <v>175</v>
      </c>
      <c r="E154" t="s">
        <v>176</v>
      </c>
      <c r="H154" t="s">
        <v>926</v>
      </c>
      <c r="I154">
        <v>320</v>
      </c>
      <c r="J154">
        <v>1985</v>
      </c>
      <c r="K154" s="4">
        <v>1.7916666666666668E-2</v>
      </c>
      <c r="L154">
        <v>9</v>
      </c>
      <c r="M154">
        <v>164.4</v>
      </c>
      <c r="N154" t="s">
        <v>888</v>
      </c>
    </row>
    <row r="155" spans="1:14" x14ac:dyDescent="0.35">
      <c r="A155" t="str">
        <f t="shared" si="2"/>
        <v>Тараненко ИринаЖ35</v>
      </c>
      <c r="B155" s="3">
        <v>10</v>
      </c>
      <c r="C155" t="s">
        <v>718</v>
      </c>
      <c r="D155" t="s">
        <v>12</v>
      </c>
      <c r="E155">
        <v>18</v>
      </c>
      <c r="F155" t="s">
        <v>40</v>
      </c>
      <c r="I155">
        <v>330</v>
      </c>
      <c r="J155" s="4">
        <v>1984</v>
      </c>
      <c r="K155" s="4">
        <v>1.8263888888888889E-2</v>
      </c>
      <c r="L155">
        <v>10</v>
      </c>
      <c r="M155">
        <v>161.80000000000001</v>
      </c>
      <c r="N155" t="s">
        <v>888</v>
      </c>
    </row>
    <row r="156" spans="1:14" x14ac:dyDescent="0.35">
      <c r="A156" t="str">
        <f t="shared" si="2"/>
        <v>Дунаева ВалерияЖ35</v>
      </c>
      <c r="B156" s="3">
        <v>11</v>
      </c>
      <c r="C156" t="s">
        <v>715</v>
      </c>
      <c r="D156" t="s">
        <v>175</v>
      </c>
      <c r="E156" t="s">
        <v>176</v>
      </c>
      <c r="H156" t="s">
        <v>923</v>
      </c>
      <c r="I156">
        <v>328</v>
      </c>
      <c r="J156" s="4">
        <v>1985</v>
      </c>
      <c r="K156" s="4">
        <v>1.8553240740740742E-2</v>
      </c>
      <c r="L156">
        <v>11</v>
      </c>
      <c r="M156">
        <v>159.6</v>
      </c>
      <c r="N156" t="s">
        <v>888</v>
      </c>
    </row>
    <row r="157" spans="1:14" x14ac:dyDescent="0.35">
      <c r="A157" t="str">
        <f t="shared" si="2"/>
        <v>Паршикова ТатьянаЖ35</v>
      </c>
      <c r="B157" s="3">
        <v>12</v>
      </c>
      <c r="C157" t="s">
        <v>514</v>
      </c>
      <c r="D157" t="s">
        <v>12</v>
      </c>
      <c r="E157">
        <v>18</v>
      </c>
      <c r="F157" t="s">
        <v>13</v>
      </c>
      <c r="G157" t="s">
        <v>938</v>
      </c>
      <c r="I157">
        <v>332</v>
      </c>
      <c r="J157" s="4">
        <v>1985</v>
      </c>
      <c r="K157" s="4">
        <v>1.9722222222222221E-2</v>
      </c>
      <c r="L157">
        <v>12</v>
      </c>
      <c r="M157">
        <v>150.69999999999999</v>
      </c>
      <c r="N157" t="s">
        <v>888</v>
      </c>
    </row>
    <row r="158" spans="1:14" x14ac:dyDescent="0.35">
      <c r="A158" t="str">
        <f t="shared" si="2"/>
        <v>Коноплева ИринаЖ35</v>
      </c>
      <c r="B158" s="3">
        <v>13</v>
      </c>
      <c r="C158" t="s">
        <v>186</v>
      </c>
      <c r="D158" t="s">
        <v>12</v>
      </c>
      <c r="E158">
        <v>18</v>
      </c>
      <c r="F158" t="s">
        <v>13</v>
      </c>
      <c r="G158" t="s">
        <v>938</v>
      </c>
      <c r="I158">
        <v>326</v>
      </c>
      <c r="J158" s="4">
        <v>1981</v>
      </c>
      <c r="K158" s="4">
        <v>2.4016203703703706E-2</v>
      </c>
      <c r="L158">
        <v>13</v>
      </c>
      <c r="M158">
        <v>118.2</v>
      </c>
      <c r="N158" t="s">
        <v>888</v>
      </c>
    </row>
    <row r="159" spans="1:14" x14ac:dyDescent="0.35">
      <c r="A159" t="str">
        <f t="shared" si="2"/>
        <v>Сенцова МарияЖ35</v>
      </c>
      <c r="B159" s="3">
        <v>14</v>
      </c>
      <c r="C159" t="s">
        <v>819</v>
      </c>
      <c r="D159" t="s">
        <v>12</v>
      </c>
      <c r="E159">
        <v>18</v>
      </c>
      <c r="F159" t="s">
        <v>53</v>
      </c>
      <c r="I159">
        <v>317</v>
      </c>
      <c r="J159" s="4">
        <v>1988</v>
      </c>
      <c r="K159" s="4">
        <v>2.508101851851852E-2</v>
      </c>
      <c r="L159">
        <v>14</v>
      </c>
      <c r="M159">
        <v>110.1</v>
      </c>
      <c r="N159" t="s">
        <v>888</v>
      </c>
    </row>
    <row r="160" spans="1:14" x14ac:dyDescent="0.35">
      <c r="A160" t="str">
        <f t="shared" si="2"/>
        <v>Лыскова ИринаЖ35</v>
      </c>
      <c r="B160" s="3">
        <v>15</v>
      </c>
      <c r="C160" t="s">
        <v>963</v>
      </c>
      <c r="D160" t="s">
        <v>12</v>
      </c>
      <c r="E160">
        <v>18</v>
      </c>
      <c r="F160" t="s">
        <v>20</v>
      </c>
      <c r="I160">
        <v>316</v>
      </c>
      <c r="J160" s="4">
        <v>1983</v>
      </c>
      <c r="K160" s="4">
        <v>2.584490740740741E-2</v>
      </c>
      <c r="L160">
        <v>15</v>
      </c>
      <c r="M160">
        <v>104.3</v>
      </c>
      <c r="N160" t="s">
        <v>888</v>
      </c>
    </row>
    <row r="161" spans="1:14" x14ac:dyDescent="0.35">
      <c r="A161" t="str">
        <f t="shared" si="2"/>
        <v>Свиридова ЛюбовьЖ35</v>
      </c>
      <c r="B161" s="3">
        <v>16</v>
      </c>
      <c r="C161" t="s">
        <v>716</v>
      </c>
      <c r="D161" t="s">
        <v>12</v>
      </c>
      <c r="E161">
        <v>18</v>
      </c>
      <c r="F161" t="s">
        <v>40</v>
      </c>
      <c r="I161">
        <v>321</v>
      </c>
      <c r="J161" s="4">
        <v>1981</v>
      </c>
      <c r="K161" s="4">
        <v>2.7754629629629629E-2</v>
      </c>
      <c r="L161">
        <v>16</v>
      </c>
      <c r="M161">
        <v>89.9</v>
      </c>
      <c r="N161" t="s">
        <v>888</v>
      </c>
    </row>
    <row r="162" spans="1:14" x14ac:dyDescent="0.35">
      <c r="A162" t="str">
        <f t="shared" si="2"/>
        <v/>
      </c>
      <c r="J162" s="4"/>
      <c r="K162" s="4"/>
    </row>
    <row r="163" spans="1:14" ht="46.5" x14ac:dyDescent="0.35">
      <c r="A163" t="str">
        <f t="shared" si="2"/>
        <v>16 КП, 2,5 км</v>
      </c>
      <c r="B163" s="1" t="s">
        <v>187</v>
      </c>
      <c r="C163" t="s">
        <v>950</v>
      </c>
      <c r="J163" s="4"/>
      <c r="K163" s="4"/>
    </row>
    <row r="164" spans="1:14" x14ac:dyDescent="0.35">
      <c r="A164" t="str">
        <f t="shared" si="2"/>
        <v/>
      </c>
      <c r="J164" s="4"/>
      <c r="K164" s="4"/>
    </row>
    <row r="165" spans="1:14" x14ac:dyDescent="0.35">
      <c r="A165" t="str">
        <f t="shared" si="2"/>
        <v>Фамилия, имя</v>
      </c>
      <c r="B165" s="2" t="s">
        <v>2</v>
      </c>
      <c r="C165" t="s">
        <v>3</v>
      </c>
      <c r="D165" t="s">
        <v>4</v>
      </c>
      <c r="E165" t="s">
        <v>5</v>
      </c>
      <c r="F165" t="s">
        <v>6</v>
      </c>
      <c r="H165" t="s">
        <v>918</v>
      </c>
      <c r="I165" t="s">
        <v>919</v>
      </c>
      <c r="J165" t="s">
        <v>7</v>
      </c>
      <c r="K165" s="4" t="s">
        <v>8</v>
      </c>
      <c r="L165" t="s">
        <v>9</v>
      </c>
      <c r="M165" t="s">
        <v>10</v>
      </c>
    </row>
    <row r="166" spans="1:14" x14ac:dyDescent="0.35">
      <c r="A166" t="str">
        <f t="shared" si="2"/>
        <v>Патрина НадеждаЖ55</v>
      </c>
      <c r="B166" s="3">
        <v>1</v>
      </c>
      <c r="C166" t="s">
        <v>188</v>
      </c>
      <c r="D166" t="s">
        <v>189</v>
      </c>
      <c r="E166" t="s">
        <v>190</v>
      </c>
      <c r="F166" t="s">
        <v>191</v>
      </c>
      <c r="I166">
        <v>297</v>
      </c>
      <c r="J166">
        <v>1968</v>
      </c>
      <c r="K166" s="4">
        <v>1.4282407407407409E-2</v>
      </c>
      <c r="L166">
        <v>1</v>
      </c>
      <c r="M166">
        <v>200</v>
      </c>
      <c r="N166" t="s">
        <v>889</v>
      </c>
    </row>
    <row r="167" spans="1:14" x14ac:dyDescent="0.35">
      <c r="A167" t="str">
        <f t="shared" si="2"/>
        <v>Валова ЕленаЖ55</v>
      </c>
      <c r="B167" s="3">
        <v>2</v>
      </c>
      <c r="C167" t="s">
        <v>563</v>
      </c>
      <c r="D167" t="s">
        <v>564</v>
      </c>
      <c r="E167" t="s">
        <v>565</v>
      </c>
      <c r="I167">
        <v>296</v>
      </c>
      <c r="J167">
        <v>1967</v>
      </c>
      <c r="K167" s="4">
        <v>1.494212962962963E-2</v>
      </c>
      <c r="L167">
        <v>2</v>
      </c>
      <c r="M167">
        <v>195.4</v>
      </c>
      <c r="N167" t="s">
        <v>889</v>
      </c>
    </row>
    <row r="168" spans="1:14" x14ac:dyDescent="0.35">
      <c r="A168" t="str">
        <f t="shared" si="2"/>
        <v>Дурнова ЕленаЖ55</v>
      </c>
      <c r="B168" s="3">
        <v>3</v>
      </c>
      <c r="C168" t="s">
        <v>566</v>
      </c>
      <c r="D168" t="s">
        <v>175</v>
      </c>
      <c r="E168" t="s">
        <v>176</v>
      </c>
      <c r="I168">
        <v>295</v>
      </c>
      <c r="J168">
        <v>1964</v>
      </c>
      <c r="K168" s="4">
        <v>1.5821759259259261E-2</v>
      </c>
      <c r="L168">
        <v>3</v>
      </c>
      <c r="M168">
        <v>189.3</v>
      </c>
      <c r="N168" t="s">
        <v>889</v>
      </c>
    </row>
    <row r="169" spans="1:14" x14ac:dyDescent="0.35">
      <c r="A169" t="str">
        <f t="shared" si="2"/>
        <v>Большунова ТатьянаЖ55</v>
      </c>
      <c r="B169" s="3">
        <v>4</v>
      </c>
      <c r="C169" t="s">
        <v>192</v>
      </c>
      <c r="D169" t="s">
        <v>12</v>
      </c>
      <c r="E169">
        <v>18</v>
      </c>
      <c r="F169" t="s">
        <v>40</v>
      </c>
      <c r="H169" t="s">
        <v>925</v>
      </c>
      <c r="I169">
        <v>298</v>
      </c>
      <c r="J169" s="4">
        <v>1963</v>
      </c>
      <c r="K169" s="4">
        <v>1.6898148148148148E-2</v>
      </c>
      <c r="L169">
        <v>4</v>
      </c>
      <c r="M169">
        <v>181.7</v>
      </c>
      <c r="N169" t="s">
        <v>889</v>
      </c>
    </row>
    <row r="170" spans="1:14" x14ac:dyDescent="0.35">
      <c r="A170" t="str">
        <f t="shared" si="2"/>
        <v>Косыгина ВераЖ55</v>
      </c>
      <c r="B170" s="3">
        <v>5</v>
      </c>
      <c r="C170" t="s">
        <v>522</v>
      </c>
      <c r="D170" t="s">
        <v>461</v>
      </c>
      <c r="E170" t="s">
        <v>462</v>
      </c>
      <c r="I170">
        <v>292</v>
      </c>
      <c r="J170" s="4">
        <v>1968</v>
      </c>
      <c r="K170" s="4">
        <v>1.8159722222222219E-2</v>
      </c>
      <c r="L170">
        <v>5</v>
      </c>
      <c r="M170">
        <v>172.9</v>
      </c>
      <c r="N170" t="s">
        <v>889</v>
      </c>
    </row>
    <row r="171" spans="1:14" x14ac:dyDescent="0.35">
      <c r="A171" t="str">
        <f t="shared" si="2"/>
        <v>Грибанова ВераЖ55</v>
      </c>
      <c r="B171" s="3">
        <v>6</v>
      </c>
      <c r="C171" t="s">
        <v>719</v>
      </c>
      <c r="D171" t="s">
        <v>720</v>
      </c>
      <c r="E171" t="s">
        <v>721</v>
      </c>
      <c r="I171">
        <v>291</v>
      </c>
      <c r="J171" s="4">
        <v>1964</v>
      </c>
      <c r="K171" s="4">
        <v>1.8819444444444448E-2</v>
      </c>
      <c r="L171">
        <v>6</v>
      </c>
      <c r="M171">
        <v>168.3</v>
      </c>
      <c r="N171" t="s">
        <v>889</v>
      </c>
    </row>
    <row r="172" spans="1:14" x14ac:dyDescent="0.35">
      <c r="A172" t="str">
        <f t="shared" si="2"/>
        <v>Молоткова НинаЖ55</v>
      </c>
      <c r="B172" s="3">
        <v>7</v>
      </c>
      <c r="C172" t="s">
        <v>193</v>
      </c>
      <c r="D172" t="s">
        <v>12</v>
      </c>
      <c r="E172">
        <v>18</v>
      </c>
      <c r="F172" t="s">
        <v>51</v>
      </c>
      <c r="H172" t="s">
        <v>925</v>
      </c>
      <c r="I172">
        <v>293</v>
      </c>
      <c r="J172" s="4">
        <v>1954</v>
      </c>
      <c r="K172" s="4"/>
      <c r="M172">
        <v>0</v>
      </c>
      <c r="N172" t="s">
        <v>889</v>
      </c>
    </row>
    <row r="173" spans="1:14" x14ac:dyDescent="0.35">
      <c r="A173" t="str">
        <f t="shared" si="2"/>
        <v/>
      </c>
      <c r="J173" s="4"/>
      <c r="K173" s="4"/>
    </row>
    <row r="174" spans="1:14" ht="46.5" x14ac:dyDescent="0.35">
      <c r="A174" t="str">
        <f t="shared" si="2"/>
        <v>19 КП, 3,2 км</v>
      </c>
      <c r="B174" s="1" t="s">
        <v>194</v>
      </c>
      <c r="C174" t="s">
        <v>952</v>
      </c>
      <c r="J174" s="4"/>
      <c r="K174" s="4"/>
    </row>
    <row r="175" spans="1:14" x14ac:dyDescent="0.35">
      <c r="A175" t="str">
        <f t="shared" si="2"/>
        <v/>
      </c>
      <c r="J175" s="4"/>
      <c r="K175" s="4"/>
    </row>
    <row r="176" spans="1:14" x14ac:dyDescent="0.35">
      <c r="A176" t="str">
        <f t="shared" si="2"/>
        <v>Фамилия, имя</v>
      </c>
      <c r="B176" s="2" t="s">
        <v>2</v>
      </c>
      <c r="C176" t="s">
        <v>3</v>
      </c>
      <c r="D176" t="s">
        <v>4</v>
      </c>
      <c r="E176" t="s">
        <v>5</v>
      </c>
      <c r="F176" t="s">
        <v>6</v>
      </c>
      <c r="H176" t="s">
        <v>918</v>
      </c>
      <c r="I176" t="s">
        <v>919</v>
      </c>
      <c r="J176" s="4" t="s">
        <v>7</v>
      </c>
      <c r="K176" s="4" t="s">
        <v>8</v>
      </c>
      <c r="L176" t="s">
        <v>9</v>
      </c>
      <c r="M176" t="s">
        <v>10</v>
      </c>
    </row>
    <row r="177" spans="1:14" x14ac:dyDescent="0.35">
      <c r="A177" t="str">
        <f t="shared" si="2"/>
        <v>Калинина ЛилияЖЭ</v>
      </c>
      <c r="B177" s="3">
        <v>1</v>
      </c>
      <c r="C177" t="s">
        <v>723</v>
      </c>
      <c r="D177" t="s">
        <v>12</v>
      </c>
      <c r="E177">
        <v>18</v>
      </c>
      <c r="F177" t="s">
        <v>40</v>
      </c>
      <c r="H177" t="s">
        <v>926</v>
      </c>
      <c r="I177">
        <v>378</v>
      </c>
      <c r="J177" s="4">
        <v>1998</v>
      </c>
      <c r="K177" s="4">
        <v>1.3530092592592594E-2</v>
      </c>
      <c r="L177">
        <v>1</v>
      </c>
      <c r="M177">
        <v>200</v>
      </c>
      <c r="N177" t="s">
        <v>890</v>
      </c>
    </row>
    <row r="178" spans="1:14" x14ac:dyDescent="0.35">
      <c r="A178" t="str">
        <f t="shared" si="2"/>
        <v>Божко ЕкатеринаЖЭ</v>
      </c>
      <c r="B178" s="3">
        <v>2</v>
      </c>
      <c r="C178" t="s">
        <v>202</v>
      </c>
      <c r="D178" t="s">
        <v>12</v>
      </c>
      <c r="E178">
        <v>18</v>
      </c>
      <c r="F178" t="s">
        <v>40</v>
      </c>
      <c r="H178" t="s">
        <v>925</v>
      </c>
      <c r="I178">
        <v>385</v>
      </c>
      <c r="J178" s="4">
        <v>2004</v>
      </c>
      <c r="K178" s="4">
        <v>1.3645833333333331E-2</v>
      </c>
      <c r="L178">
        <v>2</v>
      </c>
      <c r="M178">
        <v>199.2</v>
      </c>
      <c r="N178" t="s">
        <v>890</v>
      </c>
    </row>
    <row r="179" spans="1:14" x14ac:dyDescent="0.35">
      <c r="A179" t="str">
        <f t="shared" si="2"/>
        <v>Шамарина ЕкатеринаЖЭ</v>
      </c>
      <c r="B179" s="3">
        <v>3</v>
      </c>
      <c r="C179" t="s">
        <v>198</v>
      </c>
      <c r="D179" t="s">
        <v>12</v>
      </c>
      <c r="E179">
        <v>18</v>
      </c>
      <c r="F179" t="s">
        <v>34</v>
      </c>
      <c r="H179" t="s">
        <v>925</v>
      </c>
      <c r="I179">
        <v>375</v>
      </c>
      <c r="J179" s="4">
        <v>2004</v>
      </c>
      <c r="K179" s="4">
        <v>1.3703703703703704E-2</v>
      </c>
      <c r="L179">
        <v>3</v>
      </c>
      <c r="M179">
        <v>198.8</v>
      </c>
      <c r="N179" t="s">
        <v>890</v>
      </c>
    </row>
    <row r="180" spans="1:14" x14ac:dyDescent="0.35">
      <c r="A180" t="str">
        <f t="shared" si="2"/>
        <v>Скачкова ТатьянаЖЭ</v>
      </c>
      <c r="B180" s="3">
        <v>4</v>
      </c>
      <c r="C180" t="s">
        <v>196</v>
      </c>
      <c r="D180" t="s">
        <v>12</v>
      </c>
      <c r="E180">
        <v>18</v>
      </c>
      <c r="F180" t="s">
        <v>40</v>
      </c>
      <c r="H180" t="s">
        <v>926</v>
      </c>
      <c r="I180">
        <v>382</v>
      </c>
      <c r="J180" s="4">
        <v>1998</v>
      </c>
      <c r="K180" s="4">
        <v>1.4722222222222222E-2</v>
      </c>
      <c r="L180">
        <v>4</v>
      </c>
      <c r="M180">
        <v>191.2</v>
      </c>
      <c r="N180" t="s">
        <v>890</v>
      </c>
    </row>
    <row r="181" spans="1:14" x14ac:dyDescent="0.35">
      <c r="A181" t="str">
        <f t="shared" si="2"/>
        <v>Киселёва АннаЖЭ</v>
      </c>
      <c r="B181" s="3">
        <v>5</v>
      </c>
      <c r="C181" t="s">
        <v>725</v>
      </c>
      <c r="D181" t="s">
        <v>12</v>
      </c>
      <c r="E181">
        <v>18</v>
      </c>
      <c r="F181" t="s">
        <v>34</v>
      </c>
      <c r="H181" t="s">
        <v>925</v>
      </c>
      <c r="I181">
        <v>383</v>
      </c>
      <c r="J181" s="4">
        <v>2003</v>
      </c>
      <c r="K181" s="4">
        <v>1.5150462962962963E-2</v>
      </c>
      <c r="L181">
        <v>5</v>
      </c>
      <c r="M181">
        <v>188.1</v>
      </c>
      <c r="N181" t="s">
        <v>890</v>
      </c>
    </row>
    <row r="182" spans="1:14" x14ac:dyDescent="0.35">
      <c r="A182" t="str">
        <f t="shared" si="2"/>
        <v>Попова АннаЖЭ</v>
      </c>
      <c r="B182" s="3">
        <v>6</v>
      </c>
      <c r="C182" t="s">
        <v>203</v>
      </c>
      <c r="D182" t="s">
        <v>12</v>
      </c>
      <c r="E182">
        <v>18</v>
      </c>
      <c r="F182" t="s">
        <v>15</v>
      </c>
      <c r="G182" t="s">
        <v>939</v>
      </c>
      <c r="H182" t="s">
        <v>926</v>
      </c>
      <c r="I182">
        <v>381</v>
      </c>
      <c r="J182" s="4">
        <v>1996</v>
      </c>
      <c r="K182" s="4">
        <v>1.5162037037037036E-2</v>
      </c>
      <c r="L182">
        <v>6</v>
      </c>
      <c r="M182">
        <v>188</v>
      </c>
      <c r="N182" t="s">
        <v>890</v>
      </c>
    </row>
    <row r="183" spans="1:14" x14ac:dyDescent="0.35">
      <c r="A183" t="str">
        <f t="shared" si="2"/>
        <v>Литвина ИринаЖЭ</v>
      </c>
      <c r="B183" s="3">
        <v>7</v>
      </c>
      <c r="C183" t="s">
        <v>205</v>
      </c>
      <c r="D183" t="s">
        <v>12</v>
      </c>
      <c r="E183">
        <v>18</v>
      </c>
      <c r="F183" t="s">
        <v>27</v>
      </c>
      <c r="H183" t="s">
        <v>923</v>
      </c>
      <c r="I183">
        <v>379</v>
      </c>
      <c r="J183" s="4">
        <v>1988</v>
      </c>
      <c r="K183" s="4">
        <v>1.7083333333333336E-2</v>
      </c>
      <c r="L183">
        <v>7</v>
      </c>
      <c r="M183">
        <v>173.8</v>
      </c>
      <c r="N183" t="s">
        <v>890</v>
      </c>
    </row>
    <row r="184" spans="1:14" x14ac:dyDescent="0.35">
      <c r="A184" t="str">
        <f t="shared" si="2"/>
        <v>Чудина ТатьянаЖЭ</v>
      </c>
      <c r="B184" s="3">
        <v>8</v>
      </c>
      <c r="C184" t="s">
        <v>206</v>
      </c>
      <c r="D184" t="s">
        <v>12</v>
      </c>
      <c r="E184">
        <v>18</v>
      </c>
      <c r="F184" t="s">
        <v>22</v>
      </c>
      <c r="H184" t="s">
        <v>922</v>
      </c>
      <c r="I184">
        <v>377</v>
      </c>
      <c r="J184" s="4">
        <v>2004</v>
      </c>
      <c r="K184" s="4">
        <v>1.8356481481481481E-2</v>
      </c>
      <c r="L184">
        <v>8</v>
      </c>
      <c r="M184">
        <v>164.4</v>
      </c>
      <c r="N184" t="s">
        <v>890</v>
      </c>
    </row>
    <row r="185" spans="1:14" x14ac:dyDescent="0.35">
      <c r="A185" t="str">
        <f t="shared" si="2"/>
        <v>Калинина КсенияЖЭ</v>
      </c>
      <c r="B185" s="3">
        <v>9</v>
      </c>
      <c r="C185" t="s">
        <v>953</v>
      </c>
      <c r="D185" t="s">
        <v>12</v>
      </c>
      <c r="E185">
        <v>18</v>
      </c>
      <c r="F185" t="s">
        <v>51</v>
      </c>
      <c r="H185" t="s">
        <v>923</v>
      </c>
      <c r="I185">
        <v>380</v>
      </c>
      <c r="J185" s="4">
        <v>2004</v>
      </c>
      <c r="K185" s="4">
        <v>1.8368055555555554E-2</v>
      </c>
      <c r="L185">
        <v>9</v>
      </c>
      <c r="M185">
        <v>164.3</v>
      </c>
      <c r="N185" t="s">
        <v>890</v>
      </c>
    </row>
    <row r="186" spans="1:14" x14ac:dyDescent="0.35">
      <c r="A186" t="str">
        <f t="shared" si="2"/>
        <v>Зеленина ЛидияЖЭ</v>
      </c>
      <c r="B186" s="3">
        <v>10</v>
      </c>
      <c r="C186" t="s">
        <v>201</v>
      </c>
      <c r="D186" t="s">
        <v>12</v>
      </c>
      <c r="E186">
        <v>18</v>
      </c>
      <c r="F186" t="s">
        <v>25</v>
      </c>
      <c r="H186" t="s">
        <v>923</v>
      </c>
      <c r="I186">
        <v>384</v>
      </c>
      <c r="J186" s="4">
        <v>1994</v>
      </c>
      <c r="K186" s="4">
        <v>0.02</v>
      </c>
      <c r="L186">
        <v>10</v>
      </c>
      <c r="M186">
        <v>152.19999999999999</v>
      </c>
      <c r="N186" t="s">
        <v>890</v>
      </c>
    </row>
    <row r="187" spans="1:14" x14ac:dyDescent="0.35">
      <c r="A187" t="str">
        <f t="shared" si="2"/>
        <v/>
      </c>
      <c r="K187" s="4"/>
    </row>
    <row r="188" spans="1:14" ht="46.5" x14ac:dyDescent="0.35">
      <c r="A188" t="str">
        <f t="shared" si="2"/>
        <v>10 КП, 1,5 км</v>
      </c>
      <c r="B188" s="1" t="s">
        <v>209</v>
      </c>
      <c r="C188" t="s">
        <v>32</v>
      </c>
      <c r="K188" s="4"/>
    </row>
    <row r="189" spans="1:14" x14ac:dyDescent="0.35">
      <c r="A189" t="str">
        <f t="shared" si="2"/>
        <v>М10</v>
      </c>
      <c r="K189" s="4"/>
      <c r="N189" t="s">
        <v>891</v>
      </c>
    </row>
    <row r="190" spans="1:14" x14ac:dyDescent="0.35">
      <c r="A190" t="str">
        <f t="shared" si="2"/>
        <v>Фамилия, имяМ10</v>
      </c>
      <c r="B190" s="2" t="s">
        <v>2</v>
      </c>
      <c r="C190" t="s">
        <v>3</v>
      </c>
      <c r="D190" t="s">
        <v>4</v>
      </c>
      <c r="E190" t="s">
        <v>5</v>
      </c>
      <c r="F190" t="s">
        <v>6</v>
      </c>
      <c r="H190" t="s">
        <v>918</v>
      </c>
      <c r="I190" t="s">
        <v>919</v>
      </c>
      <c r="J190" t="s">
        <v>7</v>
      </c>
      <c r="K190" s="4" t="s">
        <v>8</v>
      </c>
      <c r="L190" t="s">
        <v>9</v>
      </c>
      <c r="M190" t="s">
        <v>10</v>
      </c>
      <c r="N190" t="s">
        <v>891</v>
      </c>
    </row>
    <row r="191" spans="1:14" x14ac:dyDescent="0.35">
      <c r="A191" t="str">
        <f t="shared" si="2"/>
        <v>Сигаев АндрейМ10</v>
      </c>
      <c r="B191" s="3">
        <v>1</v>
      </c>
      <c r="C191" t="s">
        <v>210</v>
      </c>
      <c r="D191" t="s">
        <v>12</v>
      </c>
      <c r="E191">
        <v>18</v>
      </c>
      <c r="F191" t="s">
        <v>17</v>
      </c>
      <c r="H191" t="s">
        <v>920</v>
      </c>
      <c r="I191">
        <v>21</v>
      </c>
      <c r="J191" s="4">
        <v>2013</v>
      </c>
      <c r="K191" s="4">
        <v>8.5995370370370357E-3</v>
      </c>
      <c r="L191">
        <v>1</v>
      </c>
      <c r="M191">
        <v>200</v>
      </c>
      <c r="N191" t="s">
        <v>891</v>
      </c>
    </row>
    <row r="192" spans="1:14" x14ac:dyDescent="0.35">
      <c r="A192" t="str">
        <f t="shared" si="2"/>
        <v>Щербаков АртёмМ10</v>
      </c>
      <c r="B192" s="3">
        <v>2</v>
      </c>
      <c r="C192" t="s">
        <v>217</v>
      </c>
      <c r="D192" t="s">
        <v>12</v>
      </c>
      <c r="E192">
        <v>18</v>
      </c>
      <c r="F192" t="s">
        <v>51</v>
      </c>
      <c r="H192" t="s">
        <v>920</v>
      </c>
      <c r="I192">
        <v>22</v>
      </c>
      <c r="J192" s="4">
        <v>2013</v>
      </c>
      <c r="K192" s="4">
        <v>8.7499999999999991E-3</v>
      </c>
      <c r="L192">
        <v>2</v>
      </c>
      <c r="M192">
        <v>198.3</v>
      </c>
      <c r="N192" t="s">
        <v>891</v>
      </c>
    </row>
    <row r="193" spans="1:14" x14ac:dyDescent="0.35">
      <c r="A193" t="str">
        <f t="shared" si="2"/>
        <v>Попов ДмитрийМ10</v>
      </c>
      <c r="B193" s="3">
        <v>3</v>
      </c>
      <c r="C193" t="s">
        <v>230</v>
      </c>
      <c r="D193" t="s">
        <v>12</v>
      </c>
      <c r="E193">
        <v>18</v>
      </c>
      <c r="F193" t="s">
        <v>53</v>
      </c>
      <c r="H193" t="s">
        <v>922</v>
      </c>
      <c r="I193">
        <v>13</v>
      </c>
      <c r="J193" s="4">
        <v>2013</v>
      </c>
      <c r="K193" s="4">
        <v>1.0868055555555556E-2</v>
      </c>
      <c r="L193">
        <v>3</v>
      </c>
      <c r="M193">
        <v>173.7</v>
      </c>
      <c r="N193" t="s">
        <v>891</v>
      </c>
    </row>
    <row r="194" spans="1:14" x14ac:dyDescent="0.35">
      <c r="A194" t="str">
        <f t="shared" si="2"/>
        <v>Першин РоманМ10</v>
      </c>
      <c r="B194" s="3">
        <v>4</v>
      </c>
      <c r="C194" t="s">
        <v>224</v>
      </c>
      <c r="D194" t="s">
        <v>12</v>
      </c>
      <c r="E194">
        <v>18</v>
      </c>
      <c r="F194" t="s">
        <v>25</v>
      </c>
      <c r="H194" t="s">
        <v>921</v>
      </c>
      <c r="I194">
        <v>20</v>
      </c>
      <c r="J194" s="4">
        <v>2013</v>
      </c>
      <c r="K194" s="4">
        <v>1.247685185185185E-2</v>
      </c>
      <c r="L194">
        <v>4</v>
      </c>
      <c r="M194">
        <v>155</v>
      </c>
      <c r="N194" t="s">
        <v>891</v>
      </c>
    </row>
    <row r="195" spans="1:14" x14ac:dyDescent="0.35">
      <c r="A195" t="str">
        <f t="shared" si="2"/>
        <v>Рябов ДмитрийМ10</v>
      </c>
      <c r="B195" s="3">
        <v>5</v>
      </c>
      <c r="C195" t="s">
        <v>221</v>
      </c>
      <c r="D195" t="s">
        <v>12</v>
      </c>
      <c r="E195">
        <v>18</v>
      </c>
      <c r="F195" t="s">
        <v>27</v>
      </c>
      <c r="I195">
        <v>6</v>
      </c>
      <c r="J195" s="4">
        <v>2013</v>
      </c>
      <c r="K195" s="4">
        <v>1.3043981481481483E-2</v>
      </c>
      <c r="L195">
        <v>5</v>
      </c>
      <c r="M195">
        <v>148.4</v>
      </c>
      <c r="N195" t="s">
        <v>891</v>
      </c>
    </row>
    <row r="196" spans="1:14" x14ac:dyDescent="0.35">
      <c r="A196" t="str">
        <f t="shared" si="2"/>
        <v>Акулов СтепанМ10</v>
      </c>
      <c r="B196" s="3">
        <v>6</v>
      </c>
      <c r="C196" t="s">
        <v>732</v>
      </c>
      <c r="D196" t="s">
        <v>687</v>
      </c>
      <c r="E196" t="s">
        <v>688</v>
      </c>
      <c r="F196" t="e">
        <f>-РФ</f>
        <v>#NAME?</v>
      </c>
      <c r="H196" t="s">
        <v>924</v>
      </c>
      <c r="I196">
        <v>10</v>
      </c>
      <c r="J196">
        <v>2013</v>
      </c>
      <c r="K196" s="4">
        <v>1.329861111111111E-2</v>
      </c>
      <c r="L196">
        <v>6</v>
      </c>
      <c r="M196">
        <v>145.4</v>
      </c>
      <c r="N196" t="s">
        <v>891</v>
      </c>
    </row>
    <row r="197" spans="1:14" x14ac:dyDescent="0.35">
      <c r="A197" t="str">
        <f t="shared" si="2"/>
        <v>Колесник ГеоргийМ10</v>
      </c>
      <c r="B197" s="3">
        <v>7</v>
      </c>
      <c r="C197" t="s">
        <v>213</v>
      </c>
      <c r="D197" t="s">
        <v>12</v>
      </c>
      <c r="E197">
        <v>18</v>
      </c>
      <c r="F197" t="s">
        <v>15</v>
      </c>
      <c r="G197" t="s">
        <v>939</v>
      </c>
      <c r="H197" t="s">
        <v>924</v>
      </c>
      <c r="I197">
        <v>2</v>
      </c>
      <c r="J197">
        <v>2013</v>
      </c>
      <c r="K197" s="4">
        <v>1.3645833333333331E-2</v>
      </c>
      <c r="L197">
        <v>7</v>
      </c>
      <c r="M197">
        <v>141.4</v>
      </c>
      <c r="N197" t="s">
        <v>891</v>
      </c>
    </row>
    <row r="198" spans="1:14" x14ac:dyDescent="0.35">
      <c r="A198" t="str">
        <f t="shared" si="2"/>
        <v>Шашмурин ИльяМ10</v>
      </c>
      <c r="B198" s="3">
        <v>8</v>
      </c>
      <c r="C198" t="s">
        <v>964</v>
      </c>
      <c r="D198" t="s">
        <v>12</v>
      </c>
      <c r="E198">
        <v>18</v>
      </c>
      <c r="F198" t="s">
        <v>15</v>
      </c>
      <c r="G198" t="s">
        <v>939</v>
      </c>
      <c r="I198">
        <v>35</v>
      </c>
      <c r="J198">
        <v>2014</v>
      </c>
      <c r="K198" s="4">
        <v>1.4687499999999999E-2</v>
      </c>
      <c r="L198">
        <v>8</v>
      </c>
      <c r="M198">
        <v>129.30000000000001</v>
      </c>
      <c r="N198" t="s">
        <v>891</v>
      </c>
    </row>
    <row r="199" spans="1:14" x14ac:dyDescent="0.35">
      <c r="A199" t="str">
        <f t="shared" si="2"/>
        <v>Косарев ДмитрийМ10</v>
      </c>
      <c r="B199" s="3">
        <v>9</v>
      </c>
      <c r="C199" t="s">
        <v>226</v>
      </c>
      <c r="D199" t="s">
        <v>12</v>
      </c>
      <c r="E199">
        <v>18</v>
      </c>
      <c r="F199" t="s">
        <v>53</v>
      </c>
      <c r="H199" t="s">
        <v>927</v>
      </c>
      <c r="I199">
        <v>26</v>
      </c>
      <c r="J199">
        <v>2013</v>
      </c>
      <c r="K199" s="4">
        <v>1.5810185185185184E-2</v>
      </c>
      <c r="L199">
        <v>9</v>
      </c>
      <c r="M199">
        <v>116.2</v>
      </c>
      <c r="N199" t="s">
        <v>891</v>
      </c>
    </row>
    <row r="200" spans="1:14" x14ac:dyDescent="0.35">
      <c r="A200" t="str">
        <f t="shared" si="2"/>
        <v>Осадчий ЕвгенийМ10</v>
      </c>
      <c r="B200" s="3">
        <v>10</v>
      </c>
      <c r="C200" t="s">
        <v>225</v>
      </c>
      <c r="D200" t="s">
        <v>12</v>
      </c>
      <c r="E200">
        <v>18</v>
      </c>
      <c r="F200" t="s">
        <v>45</v>
      </c>
      <c r="H200" t="s">
        <v>924</v>
      </c>
      <c r="I200">
        <v>29</v>
      </c>
      <c r="J200" s="4">
        <v>2013</v>
      </c>
      <c r="K200" s="4">
        <v>1.6851851851851851E-2</v>
      </c>
      <c r="L200">
        <v>10</v>
      </c>
      <c r="M200">
        <v>104.1</v>
      </c>
      <c r="N200" t="s">
        <v>891</v>
      </c>
    </row>
    <row r="201" spans="1:14" x14ac:dyDescent="0.35">
      <c r="A201" t="str">
        <f t="shared" si="2"/>
        <v>Чернышов ЗахарМ10</v>
      </c>
      <c r="B201" s="3">
        <v>11</v>
      </c>
      <c r="C201" t="s">
        <v>580</v>
      </c>
      <c r="D201" t="s">
        <v>12</v>
      </c>
      <c r="E201">
        <v>18</v>
      </c>
      <c r="F201" t="s">
        <v>15</v>
      </c>
      <c r="G201" t="s">
        <v>939</v>
      </c>
      <c r="I201">
        <v>14</v>
      </c>
      <c r="J201" s="4">
        <v>2013</v>
      </c>
      <c r="K201" s="4">
        <v>1.699074074074074E-2</v>
      </c>
      <c r="L201">
        <v>11</v>
      </c>
      <c r="M201">
        <v>102.5</v>
      </c>
      <c r="N201" t="s">
        <v>891</v>
      </c>
    </row>
    <row r="202" spans="1:14" x14ac:dyDescent="0.35">
      <c r="A202" t="str">
        <f t="shared" si="2"/>
        <v>Алиев КонстантинМ10</v>
      </c>
      <c r="B202" s="3">
        <v>12</v>
      </c>
      <c r="C202" t="s">
        <v>736</v>
      </c>
      <c r="D202" t="s">
        <v>12</v>
      </c>
      <c r="E202">
        <v>18</v>
      </c>
      <c r="F202" t="s">
        <v>40</v>
      </c>
      <c r="I202">
        <v>5</v>
      </c>
      <c r="J202" s="4">
        <v>2013</v>
      </c>
      <c r="K202" s="4">
        <v>1.7256944444444446E-2</v>
      </c>
      <c r="L202">
        <v>12</v>
      </c>
      <c r="M202">
        <v>99.4</v>
      </c>
      <c r="N202" t="s">
        <v>891</v>
      </c>
    </row>
    <row r="203" spans="1:14" x14ac:dyDescent="0.35">
      <c r="A203" t="str">
        <f t="shared" si="2"/>
        <v>Тарасов АлександрМ10</v>
      </c>
      <c r="B203" s="3">
        <v>13</v>
      </c>
      <c r="C203" t="s">
        <v>954</v>
      </c>
      <c r="D203" t="s">
        <v>12</v>
      </c>
      <c r="E203">
        <v>18</v>
      </c>
      <c r="F203" t="s">
        <v>20</v>
      </c>
      <c r="I203">
        <v>7</v>
      </c>
      <c r="J203" s="4">
        <v>2015</v>
      </c>
      <c r="K203" s="4">
        <v>1.7453703703703704E-2</v>
      </c>
      <c r="L203">
        <v>13</v>
      </c>
      <c r="M203">
        <v>97.1</v>
      </c>
      <c r="N203" t="s">
        <v>891</v>
      </c>
    </row>
    <row r="204" spans="1:14" x14ac:dyDescent="0.35">
      <c r="A204" t="str">
        <f t="shared" si="2"/>
        <v>Эммерт ЛеонидМ10</v>
      </c>
      <c r="B204" s="3">
        <v>14</v>
      </c>
      <c r="C204" t="s">
        <v>576</v>
      </c>
      <c r="D204" t="s">
        <v>12</v>
      </c>
      <c r="E204">
        <v>18</v>
      </c>
      <c r="F204" t="s">
        <v>17</v>
      </c>
      <c r="H204" t="s">
        <v>921</v>
      </c>
      <c r="I204">
        <v>17</v>
      </c>
      <c r="J204" s="4">
        <v>2013</v>
      </c>
      <c r="K204" s="4">
        <v>1.7824074074074076E-2</v>
      </c>
      <c r="L204">
        <v>14</v>
      </c>
      <c r="M204">
        <v>92.8</v>
      </c>
      <c r="N204" t="s">
        <v>891</v>
      </c>
    </row>
    <row r="205" spans="1:14" x14ac:dyDescent="0.35">
      <c r="A205" t="str">
        <f t="shared" ref="A205:A268" si="3">C205&amp;N205</f>
        <v>Зеленский НикитаМ10</v>
      </c>
      <c r="B205" s="3">
        <v>15</v>
      </c>
      <c r="C205" t="s">
        <v>578</v>
      </c>
      <c r="D205" t="s">
        <v>12</v>
      </c>
      <c r="E205">
        <v>18</v>
      </c>
      <c r="F205" t="s">
        <v>64</v>
      </c>
      <c r="H205" t="s">
        <v>927</v>
      </c>
      <c r="I205">
        <v>3</v>
      </c>
      <c r="J205" s="4">
        <v>2013</v>
      </c>
      <c r="K205" s="4">
        <v>1.8113425925925925E-2</v>
      </c>
      <c r="L205">
        <v>15</v>
      </c>
      <c r="M205">
        <v>89.4</v>
      </c>
      <c r="N205" t="s">
        <v>891</v>
      </c>
    </row>
    <row r="206" spans="1:14" x14ac:dyDescent="0.35">
      <c r="A206" t="str">
        <f t="shared" si="3"/>
        <v>Сенцов ФедорМ10</v>
      </c>
      <c r="B206" s="3">
        <v>16</v>
      </c>
      <c r="C206" t="s">
        <v>211</v>
      </c>
      <c r="D206" t="s">
        <v>12</v>
      </c>
      <c r="E206">
        <v>18</v>
      </c>
      <c r="F206" t="s">
        <v>53</v>
      </c>
      <c r="H206" t="s">
        <v>922</v>
      </c>
      <c r="I206">
        <v>11</v>
      </c>
      <c r="J206" s="4">
        <v>2013</v>
      </c>
      <c r="K206" s="4">
        <v>1.9976851851851853E-2</v>
      </c>
      <c r="L206">
        <v>16</v>
      </c>
      <c r="M206">
        <v>67.7</v>
      </c>
      <c r="N206" t="s">
        <v>891</v>
      </c>
    </row>
    <row r="207" spans="1:14" x14ac:dyDescent="0.35">
      <c r="A207" t="str">
        <f t="shared" si="3"/>
        <v>Тюрин АндрейМ10</v>
      </c>
      <c r="B207" s="3">
        <v>17</v>
      </c>
      <c r="C207" t="s">
        <v>965</v>
      </c>
      <c r="D207" t="s">
        <v>12</v>
      </c>
      <c r="E207">
        <v>18</v>
      </c>
      <c r="F207" t="s">
        <v>27</v>
      </c>
      <c r="I207">
        <v>28</v>
      </c>
      <c r="J207" s="4">
        <v>2015</v>
      </c>
      <c r="K207" s="4">
        <v>2.013888888888889E-2</v>
      </c>
      <c r="L207">
        <v>17</v>
      </c>
      <c r="M207">
        <v>65.900000000000006</v>
      </c>
      <c r="N207" t="s">
        <v>891</v>
      </c>
    </row>
    <row r="208" spans="1:14" x14ac:dyDescent="0.35">
      <c r="A208" t="str">
        <f t="shared" si="3"/>
        <v>Киселев ВикторМ10</v>
      </c>
      <c r="B208" s="3">
        <v>18</v>
      </c>
      <c r="C208" t="s">
        <v>525</v>
      </c>
      <c r="D208" t="s">
        <v>12</v>
      </c>
      <c r="E208">
        <v>18</v>
      </c>
      <c r="F208" t="s">
        <v>17</v>
      </c>
      <c r="I208">
        <v>9</v>
      </c>
      <c r="J208" s="4">
        <v>2014</v>
      </c>
      <c r="K208" s="4">
        <v>2.0682870370370372E-2</v>
      </c>
      <c r="L208">
        <v>18</v>
      </c>
      <c r="M208">
        <v>59.5</v>
      </c>
      <c r="N208" t="s">
        <v>891</v>
      </c>
    </row>
    <row r="209" spans="1:14" x14ac:dyDescent="0.35">
      <c r="A209" t="str">
        <f t="shared" si="3"/>
        <v>Тарасов МаксимМ10</v>
      </c>
      <c r="B209" s="3">
        <v>19</v>
      </c>
      <c r="C209" t="s">
        <v>928</v>
      </c>
      <c r="D209" t="s">
        <v>12</v>
      </c>
      <c r="E209">
        <v>18</v>
      </c>
      <c r="F209" t="s">
        <v>53</v>
      </c>
      <c r="I209">
        <v>4</v>
      </c>
      <c r="J209" s="4">
        <v>2013</v>
      </c>
      <c r="K209" s="4">
        <v>2.6203703703703705E-2</v>
      </c>
      <c r="L209">
        <v>19</v>
      </c>
      <c r="M209">
        <v>1</v>
      </c>
      <c r="N209" t="s">
        <v>891</v>
      </c>
    </row>
    <row r="210" spans="1:14" x14ac:dyDescent="0.35">
      <c r="A210" t="str">
        <f t="shared" si="3"/>
        <v>Косов МихаилМ10</v>
      </c>
      <c r="B210" s="3">
        <v>20</v>
      </c>
      <c r="C210" t="s">
        <v>742</v>
      </c>
      <c r="D210" t="s">
        <v>12</v>
      </c>
      <c r="E210">
        <v>18</v>
      </c>
      <c r="F210" t="s">
        <v>13</v>
      </c>
      <c r="G210" t="s">
        <v>938</v>
      </c>
      <c r="H210" t="s">
        <v>921</v>
      </c>
      <c r="I210">
        <v>25</v>
      </c>
      <c r="J210" s="4">
        <v>2013</v>
      </c>
      <c r="K210" s="4">
        <v>3.0393518518518518E-2</v>
      </c>
      <c r="L210">
        <v>20</v>
      </c>
      <c r="M210">
        <v>1</v>
      </c>
      <c r="N210" t="s">
        <v>891</v>
      </c>
    </row>
    <row r="211" spans="1:14" x14ac:dyDescent="0.35">
      <c r="A211" t="str">
        <f t="shared" si="3"/>
        <v>Тараненко ПлатонМ10</v>
      </c>
      <c r="B211" s="3">
        <v>21</v>
      </c>
      <c r="C211" t="s">
        <v>517</v>
      </c>
      <c r="D211" t="s">
        <v>12</v>
      </c>
      <c r="E211">
        <v>18</v>
      </c>
      <c r="F211" t="s">
        <v>40</v>
      </c>
      <c r="I211">
        <v>19</v>
      </c>
      <c r="J211" s="4">
        <v>2015</v>
      </c>
      <c r="K211" s="4">
        <v>3.1793981481481479E-2</v>
      </c>
      <c r="L211">
        <v>21</v>
      </c>
      <c r="M211">
        <v>1</v>
      </c>
      <c r="N211" t="s">
        <v>891</v>
      </c>
    </row>
    <row r="212" spans="1:14" x14ac:dyDescent="0.35">
      <c r="A212" t="str">
        <f t="shared" si="3"/>
        <v>Прибытков АлександрМ10</v>
      </c>
      <c r="B212" s="3">
        <v>22</v>
      </c>
      <c r="C212" t="s">
        <v>847</v>
      </c>
      <c r="D212" t="s">
        <v>12</v>
      </c>
      <c r="E212">
        <v>18</v>
      </c>
      <c r="F212" t="s">
        <v>13</v>
      </c>
      <c r="G212" t="s">
        <v>938</v>
      </c>
      <c r="H212" t="s">
        <v>924</v>
      </c>
      <c r="I212">
        <v>16</v>
      </c>
      <c r="J212" s="4">
        <v>2013</v>
      </c>
      <c r="K212" s="4">
        <v>3.6550925925925924E-2</v>
      </c>
      <c r="L212">
        <v>22</v>
      </c>
      <c r="M212">
        <v>1</v>
      </c>
      <c r="N212" t="s">
        <v>891</v>
      </c>
    </row>
    <row r="213" spans="1:14" x14ac:dyDescent="0.35">
      <c r="A213" t="str">
        <f t="shared" si="3"/>
        <v>Апалихин ЯрославМ10</v>
      </c>
      <c r="B213" s="3">
        <v>23</v>
      </c>
      <c r="C213" t="s">
        <v>966</v>
      </c>
      <c r="D213" t="s">
        <v>12</v>
      </c>
      <c r="E213">
        <v>18</v>
      </c>
      <c r="F213" t="s">
        <v>13</v>
      </c>
      <c r="G213" t="s">
        <v>938</v>
      </c>
      <c r="I213">
        <v>12</v>
      </c>
      <c r="J213">
        <v>2015</v>
      </c>
      <c r="K213" s="4">
        <v>3.9270833333333331E-2</v>
      </c>
      <c r="L213">
        <v>23</v>
      </c>
      <c r="M213">
        <v>1</v>
      </c>
      <c r="N213" t="s">
        <v>891</v>
      </c>
    </row>
    <row r="214" spans="1:14" x14ac:dyDescent="0.35">
      <c r="A214" t="str">
        <f t="shared" si="3"/>
        <v>Зобнов КириллМ10</v>
      </c>
      <c r="B214" s="3">
        <v>24</v>
      </c>
      <c r="C214" t="s">
        <v>214</v>
      </c>
      <c r="D214" t="s">
        <v>12</v>
      </c>
      <c r="E214">
        <v>18</v>
      </c>
      <c r="F214" t="s">
        <v>27</v>
      </c>
      <c r="I214">
        <v>8</v>
      </c>
      <c r="J214">
        <v>2013</v>
      </c>
      <c r="K214" s="4"/>
      <c r="M214">
        <v>0</v>
      </c>
      <c r="N214" t="s">
        <v>891</v>
      </c>
    </row>
    <row r="215" spans="1:14" x14ac:dyDescent="0.35">
      <c r="A215" t="str">
        <f t="shared" si="3"/>
        <v>Гуньков СтаниславМ10</v>
      </c>
      <c r="B215" s="3">
        <v>25</v>
      </c>
      <c r="C215" t="s">
        <v>231</v>
      </c>
      <c r="D215" t="s">
        <v>12</v>
      </c>
      <c r="E215">
        <v>18</v>
      </c>
      <c r="F215" t="s">
        <v>45</v>
      </c>
      <c r="I215">
        <v>27</v>
      </c>
      <c r="J215">
        <v>2013</v>
      </c>
      <c r="K215" s="4"/>
      <c r="M215">
        <v>0</v>
      </c>
      <c r="N215" t="s">
        <v>891</v>
      </c>
    </row>
    <row r="216" spans="1:14" x14ac:dyDescent="0.35">
      <c r="A216" t="str">
        <f t="shared" si="3"/>
        <v>Соколовский АндрейМ10</v>
      </c>
      <c r="B216" s="3">
        <v>26</v>
      </c>
      <c r="C216" t="s">
        <v>846</v>
      </c>
      <c r="D216" t="s">
        <v>12</v>
      </c>
      <c r="E216">
        <v>18</v>
      </c>
      <c r="F216" t="s">
        <v>51</v>
      </c>
      <c r="I216">
        <v>30</v>
      </c>
      <c r="J216">
        <v>2014</v>
      </c>
      <c r="K216" s="4"/>
      <c r="M216">
        <v>0</v>
      </c>
      <c r="N216" t="s">
        <v>891</v>
      </c>
    </row>
    <row r="217" spans="1:14" x14ac:dyDescent="0.35">
      <c r="A217" t="str">
        <f t="shared" si="3"/>
        <v/>
      </c>
      <c r="J217" s="4"/>
      <c r="K217" s="4"/>
    </row>
    <row r="218" spans="1:14" ht="46.5" x14ac:dyDescent="0.35">
      <c r="A218" t="str">
        <f t="shared" si="3"/>
        <v>12 КП, 1,8 км</v>
      </c>
      <c r="B218" s="1" t="s">
        <v>235</v>
      </c>
      <c r="C218" t="s">
        <v>955</v>
      </c>
      <c r="J218" s="4"/>
      <c r="K218" s="4"/>
    </row>
    <row r="219" spans="1:14" x14ac:dyDescent="0.35">
      <c r="A219" t="str">
        <f t="shared" si="3"/>
        <v/>
      </c>
      <c r="J219" s="4"/>
      <c r="K219" s="4"/>
    </row>
    <row r="220" spans="1:14" x14ac:dyDescent="0.35">
      <c r="A220" t="str">
        <f t="shared" si="3"/>
        <v>Фамилия, имя</v>
      </c>
      <c r="B220" s="2" t="s">
        <v>2</v>
      </c>
      <c r="C220" t="s">
        <v>3</v>
      </c>
      <c r="D220" t="s">
        <v>4</v>
      </c>
      <c r="E220" t="s">
        <v>5</v>
      </c>
      <c r="F220" t="s">
        <v>6</v>
      </c>
      <c r="H220" t="s">
        <v>918</v>
      </c>
      <c r="I220" t="s">
        <v>919</v>
      </c>
      <c r="J220" s="4" t="s">
        <v>7</v>
      </c>
      <c r="K220" s="4" t="s">
        <v>8</v>
      </c>
      <c r="L220" t="s">
        <v>9</v>
      </c>
      <c r="M220" t="s">
        <v>10</v>
      </c>
    </row>
    <row r="221" spans="1:14" x14ac:dyDescent="0.35">
      <c r="A221" t="str">
        <f t="shared" si="3"/>
        <v>Хованский ВасилийМ12</v>
      </c>
      <c r="B221" s="3">
        <v>1</v>
      </c>
      <c r="C221" t="s">
        <v>237</v>
      </c>
      <c r="D221" t="s">
        <v>12</v>
      </c>
      <c r="E221">
        <v>18</v>
      </c>
      <c r="F221" t="s">
        <v>34</v>
      </c>
      <c r="H221" t="s">
        <v>923</v>
      </c>
      <c r="I221">
        <v>105</v>
      </c>
      <c r="J221" s="4">
        <v>2012</v>
      </c>
      <c r="K221" s="4">
        <v>8.3796296296296292E-3</v>
      </c>
      <c r="L221">
        <v>1</v>
      </c>
      <c r="M221">
        <v>200</v>
      </c>
      <c r="N221" t="s">
        <v>892</v>
      </c>
    </row>
    <row r="222" spans="1:14" x14ac:dyDescent="0.35">
      <c r="A222" t="str">
        <f t="shared" si="3"/>
        <v>Панин АртёмМ12</v>
      </c>
      <c r="B222" s="3">
        <v>2</v>
      </c>
      <c r="C222" t="s">
        <v>239</v>
      </c>
      <c r="D222" t="s">
        <v>12</v>
      </c>
      <c r="E222">
        <v>18</v>
      </c>
      <c r="F222" t="s">
        <v>22</v>
      </c>
      <c r="H222" t="s">
        <v>923</v>
      </c>
      <c r="I222">
        <v>118</v>
      </c>
      <c r="J222" s="4">
        <v>2011</v>
      </c>
      <c r="K222" s="4">
        <v>8.6342592592592599E-3</v>
      </c>
      <c r="L222">
        <v>2</v>
      </c>
      <c r="M222">
        <v>197</v>
      </c>
      <c r="N222" t="s">
        <v>892</v>
      </c>
    </row>
    <row r="223" spans="1:14" x14ac:dyDescent="0.35">
      <c r="A223" t="str">
        <f t="shared" si="3"/>
        <v>Кривцов МаксимМ12</v>
      </c>
      <c r="B223" s="3">
        <v>3</v>
      </c>
      <c r="C223" t="s">
        <v>242</v>
      </c>
      <c r="D223" t="s">
        <v>12</v>
      </c>
      <c r="E223">
        <v>18</v>
      </c>
      <c r="F223" t="s">
        <v>53</v>
      </c>
      <c r="H223" t="s">
        <v>922</v>
      </c>
      <c r="I223">
        <v>117</v>
      </c>
      <c r="J223" s="4">
        <v>2012</v>
      </c>
      <c r="K223" s="4">
        <v>9.3518518518518525E-3</v>
      </c>
      <c r="L223">
        <v>3</v>
      </c>
      <c r="M223">
        <v>188.4</v>
      </c>
      <c r="N223" t="s">
        <v>892</v>
      </c>
    </row>
    <row r="224" spans="1:14" x14ac:dyDescent="0.35">
      <c r="A224" t="str">
        <f t="shared" si="3"/>
        <v>Панков ДанилМ12</v>
      </c>
      <c r="B224" s="3">
        <v>4</v>
      </c>
      <c r="C224" t="s">
        <v>238</v>
      </c>
      <c r="D224" t="s">
        <v>12</v>
      </c>
      <c r="E224">
        <v>18</v>
      </c>
      <c r="F224" t="s">
        <v>40</v>
      </c>
      <c r="H224" t="s">
        <v>923</v>
      </c>
      <c r="I224">
        <v>66</v>
      </c>
      <c r="J224" s="4">
        <v>2012</v>
      </c>
      <c r="K224" s="4">
        <v>9.5833333333333343E-3</v>
      </c>
      <c r="L224">
        <v>4</v>
      </c>
      <c r="M224">
        <v>185.7</v>
      </c>
      <c r="N224" t="s">
        <v>892</v>
      </c>
    </row>
    <row r="225" spans="1:14" x14ac:dyDescent="0.35">
      <c r="A225" t="str">
        <f t="shared" si="3"/>
        <v>Боев ИванМ12</v>
      </c>
      <c r="B225" s="3">
        <v>5</v>
      </c>
      <c r="C225" t="s">
        <v>745</v>
      </c>
      <c r="D225" t="s">
        <v>12</v>
      </c>
      <c r="E225">
        <v>18</v>
      </c>
      <c r="F225" t="s">
        <v>34</v>
      </c>
      <c r="H225" t="s">
        <v>923</v>
      </c>
      <c r="I225">
        <v>74</v>
      </c>
      <c r="J225" s="4">
        <v>2011</v>
      </c>
      <c r="K225" s="4">
        <v>9.8958333333333329E-3</v>
      </c>
      <c r="L225">
        <v>5</v>
      </c>
      <c r="M225">
        <v>182</v>
      </c>
      <c r="N225" t="s">
        <v>892</v>
      </c>
    </row>
    <row r="226" spans="1:14" x14ac:dyDescent="0.35">
      <c r="A226" t="str">
        <f t="shared" si="3"/>
        <v>Евгащин КириллМ12</v>
      </c>
      <c r="B226" s="3">
        <v>6</v>
      </c>
      <c r="C226" t="s">
        <v>584</v>
      </c>
      <c r="D226" t="s">
        <v>12</v>
      </c>
      <c r="E226">
        <v>18</v>
      </c>
      <c r="F226" t="s">
        <v>64</v>
      </c>
      <c r="H226" t="s">
        <v>923</v>
      </c>
      <c r="I226">
        <v>72</v>
      </c>
      <c r="J226" s="4">
        <v>2011</v>
      </c>
      <c r="K226" s="4">
        <v>1.0567129629629629E-2</v>
      </c>
      <c r="L226">
        <v>6</v>
      </c>
      <c r="M226">
        <v>173.9</v>
      </c>
      <c r="N226" t="s">
        <v>892</v>
      </c>
    </row>
    <row r="227" spans="1:14" x14ac:dyDescent="0.35">
      <c r="A227" t="str">
        <f t="shared" si="3"/>
        <v>Савченко ИванМ12</v>
      </c>
      <c r="B227" s="3">
        <v>7</v>
      </c>
      <c r="C227" t="s">
        <v>245</v>
      </c>
      <c r="D227" t="s">
        <v>12</v>
      </c>
      <c r="E227">
        <v>18</v>
      </c>
      <c r="F227" t="s">
        <v>22</v>
      </c>
      <c r="H227" t="s">
        <v>923</v>
      </c>
      <c r="I227">
        <v>64</v>
      </c>
      <c r="J227" s="4">
        <v>2011</v>
      </c>
      <c r="K227" s="4">
        <v>1.0601851851851854E-2</v>
      </c>
      <c r="L227">
        <v>7</v>
      </c>
      <c r="M227">
        <v>173.5</v>
      </c>
      <c r="N227" t="s">
        <v>892</v>
      </c>
    </row>
    <row r="228" spans="1:14" x14ac:dyDescent="0.35">
      <c r="A228" t="str">
        <f t="shared" si="3"/>
        <v>Богатырёв ВладиславМ12</v>
      </c>
      <c r="B228" s="3">
        <v>8</v>
      </c>
      <c r="C228" t="s">
        <v>583</v>
      </c>
      <c r="D228" t="s">
        <v>12</v>
      </c>
      <c r="E228">
        <v>18</v>
      </c>
      <c r="F228" t="s">
        <v>64</v>
      </c>
      <c r="H228" t="s">
        <v>923</v>
      </c>
      <c r="I228">
        <v>110</v>
      </c>
      <c r="J228" s="4">
        <v>2011</v>
      </c>
      <c r="K228" s="4">
        <v>1.082175925925926E-2</v>
      </c>
      <c r="L228">
        <v>8</v>
      </c>
      <c r="M228">
        <v>170.9</v>
      </c>
      <c r="N228" t="s">
        <v>892</v>
      </c>
    </row>
    <row r="229" spans="1:14" x14ac:dyDescent="0.35">
      <c r="A229" t="str">
        <f t="shared" si="3"/>
        <v>Шумко МихаилМ12</v>
      </c>
      <c r="B229" s="3">
        <v>9</v>
      </c>
      <c r="C229" t="s">
        <v>240</v>
      </c>
      <c r="D229" t="s">
        <v>12</v>
      </c>
      <c r="E229">
        <v>18</v>
      </c>
      <c r="F229" t="s">
        <v>40</v>
      </c>
      <c r="H229" t="s">
        <v>923</v>
      </c>
      <c r="I229">
        <v>73</v>
      </c>
      <c r="J229" s="4">
        <v>2012</v>
      </c>
      <c r="K229" s="4">
        <v>1.0833333333333334E-2</v>
      </c>
      <c r="L229">
        <v>9</v>
      </c>
      <c r="M229">
        <v>170.8</v>
      </c>
      <c r="N229" t="s">
        <v>892</v>
      </c>
    </row>
    <row r="230" spans="1:14" x14ac:dyDescent="0.35">
      <c r="A230" t="str">
        <f t="shared" si="3"/>
        <v>Тихонов ВалерийМ12</v>
      </c>
      <c r="B230" s="3">
        <v>10</v>
      </c>
      <c r="C230" t="s">
        <v>246</v>
      </c>
      <c r="D230" t="s">
        <v>12</v>
      </c>
      <c r="E230">
        <v>18</v>
      </c>
      <c r="F230" t="s">
        <v>40</v>
      </c>
      <c r="H230" t="s">
        <v>923</v>
      </c>
      <c r="I230">
        <v>71</v>
      </c>
      <c r="J230" s="4">
        <v>2011</v>
      </c>
      <c r="K230" s="4">
        <v>1.1215277777777777E-2</v>
      </c>
      <c r="L230">
        <v>10</v>
      </c>
      <c r="M230">
        <v>166.2</v>
      </c>
      <c r="N230" t="s">
        <v>892</v>
      </c>
    </row>
    <row r="231" spans="1:14" x14ac:dyDescent="0.35">
      <c r="A231" t="str">
        <f t="shared" si="3"/>
        <v>Чикунов МихаилМ12</v>
      </c>
      <c r="B231" s="3">
        <v>11</v>
      </c>
      <c r="C231" t="s">
        <v>262</v>
      </c>
      <c r="D231" t="s">
        <v>12</v>
      </c>
      <c r="E231">
        <v>18</v>
      </c>
      <c r="F231" t="s">
        <v>20</v>
      </c>
      <c r="H231" t="s">
        <v>922</v>
      </c>
      <c r="I231">
        <v>86</v>
      </c>
      <c r="J231" s="4">
        <v>2012</v>
      </c>
      <c r="K231" s="4">
        <v>1.1481481481481483E-2</v>
      </c>
      <c r="L231">
        <v>11</v>
      </c>
      <c r="M231">
        <v>163</v>
      </c>
      <c r="N231" t="s">
        <v>892</v>
      </c>
    </row>
    <row r="232" spans="1:14" x14ac:dyDescent="0.35">
      <c r="A232" t="str">
        <f t="shared" si="3"/>
        <v>Валявко ИванМ12</v>
      </c>
      <c r="B232" s="3">
        <v>12</v>
      </c>
      <c r="C232" t="s">
        <v>251</v>
      </c>
      <c r="D232" t="s">
        <v>12</v>
      </c>
      <c r="E232">
        <v>18</v>
      </c>
      <c r="F232" t="s">
        <v>22</v>
      </c>
      <c r="H232" t="s">
        <v>927</v>
      </c>
      <c r="I232">
        <v>100</v>
      </c>
      <c r="J232" s="4">
        <v>2012</v>
      </c>
      <c r="K232" s="4">
        <v>1.2326388888888888E-2</v>
      </c>
      <c r="L232">
        <v>12</v>
      </c>
      <c r="M232">
        <v>153</v>
      </c>
      <c r="N232" t="s">
        <v>892</v>
      </c>
    </row>
    <row r="233" spans="1:14" x14ac:dyDescent="0.35">
      <c r="A233" t="str">
        <f t="shared" si="3"/>
        <v>Мещеряков МаксимМ12</v>
      </c>
      <c r="B233" s="3">
        <v>13</v>
      </c>
      <c r="C233" t="s">
        <v>257</v>
      </c>
      <c r="D233" t="s">
        <v>12</v>
      </c>
      <c r="E233">
        <v>18</v>
      </c>
      <c r="F233" t="s">
        <v>85</v>
      </c>
      <c r="H233" t="s">
        <v>922</v>
      </c>
      <c r="I233">
        <v>80</v>
      </c>
      <c r="J233" s="4">
        <v>2011</v>
      </c>
      <c r="K233" s="4">
        <v>1.2499999999999999E-2</v>
      </c>
      <c r="L233">
        <v>13</v>
      </c>
      <c r="M233">
        <v>150.9</v>
      </c>
      <c r="N233" t="s">
        <v>892</v>
      </c>
    </row>
    <row r="234" spans="1:14" x14ac:dyDescent="0.35">
      <c r="A234" t="str">
        <f t="shared" si="3"/>
        <v>Столповский МаксимМ12</v>
      </c>
      <c r="B234" s="3">
        <v>14</v>
      </c>
      <c r="C234" t="s">
        <v>253</v>
      </c>
      <c r="D234" t="s">
        <v>12</v>
      </c>
      <c r="E234">
        <v>18</v>
      </c>
      <c r="F234" t="s">
        <v>34</v>
      </c>
      <c r="H234" t="s">
        <v>922</v>
      </c>
      <c r="I234">
        <v>84</v>
      </c>
      <c r="J234" s="4">
        <v>2011</v>
      </c>
      <c r="K234" s="4">
        <v>1.283564814814815E-2</v>
      </c>
      <c r="L234">
        <v>14</v>
      </c>
      <c r="M234">
        <v>146.9</v>
      </c>
      <c r="N234" t="s">
        <v>892</v>
      </c>
    </row>
    <row r="235" spans="1:14" x14ac:dyDescent="0.35">
      <c r="A235" t="str">
        <f t="shared" si="3"/>
        <v>Прядильщиков ЕвгенийМ12</v>
      </c>
      <c r="B235" s="3">
        <v>15</v>
      </c>
      <c r="C235" t="s">
        <v>292</v>
      </c>
      <c r="D235" t="s">
        <v>12</v>
      </c>
      <c r="E235">
        <v>18</v>
      </c>
      <c r="F235" t="s">
        <v>17</v>
      </c>
      <c r="H235" t="s">
        <v>922</v>
      </c>
      <c r="I235">
        <v>99</v>
      </c>
      <c r="J235" s="4">
        <v>2012</v>
      </c>
      <c r="K235" s="4">
        <v>1.3020833333333334E-2</v>
      </c>
      <c r="L235">
        <v>15</v>
      </c>
      <c r="M235">
        <v>144.69999999999999</v>
      </c>
      <c r="N235" t="s">
        <v>892</v>
      </c>
    </row>
    <row r="236" spans="1:14" x14ac:dyDescent="0.35">
      <c r="A236" t="str">
        <f t="shared" si="3"/>
        <v>Апалихин ВладиславМ12</v>
      </c>
      <c r="B236" s="3">
        <v>16</v>
      </c>
      <c r="C236" t="s">
        <v>284</v>
      </c>
      <c r="D236" t="s">
        <v>12</v>
      </c>
      <c r="E236">
        <v>18</v>
      </c>
      <c r="F236" t="s">
        <v>13</v>
      </c>
      <c r="G236" t="s">
        <v>938</v>
      </c>
      <c r="H236" t="s">
        <v>923</v>
      </c>
      <c r="I236">
        <v>112</v>
      </c>
      <c r="J236" s="4">
        <v>2011</v>
      </c>
      <c r="K236" s="4">
        <v>1.3055555555555556E-2</v>
      </c>
      <c r="L236">
        <v>16</v>
      </c>
      <c r="M236">
        <v>144.19999999999999</v>
      </c>
      <c r="N236" t="s">
        <v>892</v>
      </c>
    </row>
    <row r="237" spans="1:14" x14ac:dyDescent="0.35">
      <c r="A237" t="str">
        <f t="shared" si="3"/>
        <v>Громашев СтепанМ12</v>
      </c>
      <c r="B237" s="3">
        <v>17</v>
      </c>
      <c r="C237" t="s">
        <v>272</v>
      </c>
      <c r="D237" t="s">
        <v>12</v>
      </c>
      <c r="E237">
        <v>18</v>
      </c>
      <c r="F237" t="s">
        <v>17</v>
      </c>
      <c r="H237" t="s">
        <v>923</v>
      </c>
      <c r="I237">
        <v>106</v>
      </c>
      <c r="J237" s="4">
        <v>2012</v>
      </c>
      <c r="K237" s="4">
        <v>1.3425925925925924E-2</v>
      </c>
      <c r="L237">
        <v>17</v>
      </c>
      <c r="M237">
        <v>139.80000000000001</v>
      </c>
      <c r="N237" t="s">
        <v>892</v>
      </c>
    </row>
    <row r="238" spans="1:14" x14ac:dyDescent="0.35">
      <c r="A238" t="str">
        <f t="shared" si="3"/>
        <v>Окунев РусланМ12</v>
      </c>
      <c r="B238" s="3">
        <v>18</v>
      </c>
      <c r="C238" t="s">
        <v>265</v>
      </c>
      <c r="D238" t="s">
        <v>12</v>
      </c>
      <c r="E238">
        <v>18</v>
      </c>
      <c r="F238" t="s">
        <v>45</v>
      </c>
      <c r="H238" t="s">
        <v>920</v>
      </c>
      <c r="I238">
        <v>98</v>
      </c>
      <c r="J238" s="4">
        <v>2012</v>
      </c>
      <c r="K238" s="4">
        <v>1.3680555555555555E-2</v>
      </c>
      <c r="L238">
        <v>18</v>
      </c>
      <c r="M238">
        <v>136.80000000000001</v>
      </c>
      <c r="N238" t="s">
        <v>892</v>
      </c>
    </row>
    <row r="239" spans="1:14" x14ac:dyDescent="0.35">
      <c r="A239" t="str">
        <f t="shared" si="3"/>
        <v>Аксенов АлександрМ12</v>
      </c>
      <c r="B239" s="3">
        <v>19</v>
      </c>
      <c r="C239" t="s">
        <v>248</v>
      </c>
      <c r="D239" t="s">
        <v>12</v>
      </c>
      <c r="E239">
        <v>18</v>
      </c>
      <c r="F239" t="s">
        <v>96</v>
      </c>
      <c r="H239" t="s">
        <v>920</v>
      </c>
      <c r="I239">
        <v>103</v>
      </c>
      <c r="J239" s="4">
        <v>2012</v>
      </c>
      <c r="K239" s="4">
        <v>1.3912037037037037E-2</v>
      </c>
      <c r="L239">
        <v>19</v>
      </c>
      <c r="M239">
        <v>134</v>
      </c>
      <c r="N239" t="s">
        <v>892</v>
      </c>
    </row>
    <row r="240" spans="1:14" x14ac:dyDescent="0.35">
      <c r="A240" t="str">
        <f t="shared" si="3"/>
        <v>Руднев ИванМ12</v>
      </c>
      <c r="B240" s="3">
        <v>20</v>
      </c>
      <c r="C240" t="s">
        <v>289</v>
      </c>
      <c r="D240" t="s">
        <v>12</v>
      </c>
      <c r="E240">
        <v>18</v>
      </c>
      <c r="F240" t="s">
        <v>17</v>
      </c>
      <c r="H240" t="s">
        <v>922</v>
      </c>
      <c r="I240">
        <v>85</v>
      </c>
      <c r="J240" s="4">
        <v>2011</v>
      </c>
      <c r="K240" s="4">
        <v>1.3981481481481482E-2</v>
      </c>
      <c r="L240">
        <v>20</v>
      </c>
      <c r="M240">
        <v>133.19999999999999</v>
      </c>
      <c r="N240" t="s">
        <v>892</v>
      </c>
    </row>
    <row r="241" spans="1:14" x14ac:dyDescent="0.35">
      <c r="A241" t="str">
        <f t="shared" si="3"/>
        <v>Пасынков ИванМ12</v>
      </c>
      <c r="B241" s="3">
        <v>21</v>
      </c>
      <c r="C241" t="s">
        <v>588</v>
      </c>
      <c r="D241" t="s">
        <v>12</v>
      </c>
      <c r="E241">
        <v>18</v>
      </c>
      <c r="F241" t="s">
        <v>85</v>
      </c>
      <c r="H241" t="s">
        <v>924</v>
      </c>
      <c r="I241">
        <v>97</v>
      </c>
      <c r="J241" s="4">
        <v>2012</v>
      </c>
      <c r="K241" s="4">
        <v>1.4502314814814815E-2</v>
      </c>
      <c r="L241">
        <v>21</v>
      </c>
      <c r="M241">
        <v>127</v>
      </c>
      <c r="N241" t="s">
        <v>892</v>
      </c>
    </row>
    <row r="242" spans="1:14" x14ac:dyDescent="0.35">
      <c r="A242" t="str">
        <f t="shared" si="3"/>
        <v>Насонов КириллМ12</v>
      </c>
      <c r="B242" s="3">
        <v>22</v>
      </c>
      <c r="C242" t="s">
        <v>280</v>
      </c>
      <c r="D242" t="s">
        <v>12</v>
      </c>
      <c r="E242">
        <v>18</v>
      </c>
      <c r="F242" t="s">
        <v>20</v>
      </c>
      <c r="H242" t="s">
        <v>924</v>
      </c>
      <c r="I242">
        <v>88</v>
      </c>
      <c r="J242" s="4">
        <v>2011</v>
      </c>
      <c r="K242" s="4">
        <v>1.4675925925925926E-2</v>
      </c>
      <c r="L242">
        <v>22</v>
      </c>
      <c r="M242">
        <v>124.9</v>
      </c>
      <c r="N242" t="s">
        <v>892</v>
      </c>
    </row>
    <row r="243" spans="1:14" x14ac:dyDescent="0.35">
      <c r="A243" t="str">
        <f t="shared" si="3"/>
        <v>Мозговой ДмитрийМ12</v>
      </c>
      <c r="B243" s="3">
        <v>23</v>
      </c>
      <c r="C243" t="s">
        <v>297</v>
      </c>
      <c r="D243" t="s">
        <v>12</v>
      </c>
      <c r="E243">
        <v>18</v>
      </c>
      <c r="F243" t="s">
        <v>45</v>
      </c>
      <c r="H243" t="s">
        <v>922</v>
      </c>
      <c r="I243">
        <v>95</v>
      </c>
      <c r="J243" s="4">
        <v>2012</v>
      </c>
      <c r="K243" s="4">
        <v>1.4675925925925926E-2</v>
      </c>
      <c r="L243">
        <f xml:space="preserve"> 22</f>
        <v>22</v>
      </c>
      <c r="M243">
        <v>124.9</v>
      </c>
      <c r="N243" t="s">
        <v>892</v>
      </c>
    </row>
    <row r="244" spans="1:14" x14ac:dyDescent="0.35">
      <c r="A244" t="str">
        <f t="shared" si="3"/>
        <v>Борзенко НикитаМ12</v>
      </c>
      <c r="B244" s="3">
        <v>24</v>
      </c>
      <c r="C244" t="s">
        <v>586</v>
      </c>
      <c r="D244" t="s">
        <v>12</v>
      </c>
      <c r="E244">
        <v>18</v>
      </c>
      <c r="F244" t="s">
        <v>85</v>
      </c>
      <c r="H244" t="s">
        <v>924</v>
      </c>
      <c r="I244">
        <v>115</v>
      </c>
      <c r="J244" s="4">
        <v>2012</v>
      </c>
      <c r="K244" s="4">
        <v>1.4733796296296295E-2</v>
      </c>
      <c r="L244">
        <v>24</v>
      </c>
      <c r="M244">
        <v>124.2</v>
      </c>
      <c r="N244" t="s">
        <v>892</v>
      </c>
    </row>
    <row r="245" spans="1:14" x14ac:dyDescent="0.35">
      <c r="A245" t="str">
        <f t="shared" si="3"/>
        <v>Шкурган МихаилМ12</v>
      </c>
      <c r="B245" s="3">
        <v>25</v>
      </c>
      <c r="C245" t="s">
        <v>585</v>
      </c>
      <c r="D245" t="s">
        <v>12</v>
      </c>
      <c r="E245">
        <v>18</v>
      </c>
      <c r="F245" t="s">
        <v>20</v>
      </c>
      <c r="H245" t="s">
        <v>920</v>
      </c>
      <c r="I245">
        <v>114</v>
      </c>
      <c r="J245" s="4">
        <v>2011</v>
      </c>
      <c r="K245" s="4">
        <v>1.4976851851851852E-2</v>
      </c>
      <c r="L245">
        <v>25</v>
      </c>
      <c r="M245">
        <v>121.3</v>
      </c>
      <c r="N245" t="s">
        <v>892</v>
      </c>
    </row>
    <row r="246" spans="1:14" x14ac:dyDescent="0.35">
      <c r="A246" t="str">
        <f t="shared" si="3"/>
        <v>Бухов МаксимМ12</v>
      </c>
      <c r="B246" s="3">
        <v>26</v>
      </c>
      <c r="C246" t="s">
        <v>967</v>
      </c>
      <c r="D246" t="s">
        <v>12</v>
      </c>
      <c r="E246">
        <v>18</v>
      </c>
      <c r="F246" t="s">
        <v>13</v>
      </c>
      <c r="G246" t="s">
        <v>938</v>
      </c>
      <c r="I246">
        <v>96</v>
      </c>
      <c r="J246" s="4">
        <v>2013</v>
      </c>
      <c r="K246" s="4">
        <v>1.5046296296296295E-2</v>
      </c>
      <c r="L246">
        <v>26</v>
      </c>
      <c r="M246">
        <v>120.5</v>
      </c>
      <c r="N246" t="s">
        <v>892</v>
      </c>
    </row>
    <row r="247" spans="1:14" x14ac:dyDescent="0.35">
      <c r="A247" t="str">
        <f t="shared" si="3"/>
        <v>Савельев ВладимирМ12</v>
      </c>
      <c r="B247" s="3">
        <v>27</v>
      </c>
      <c r="C247" t="s">
        <v>247</v>
      </c>
      <c r="D247" t="s">
        <v>12</v>
      </c>
      <c r="E247">
        <v>18</v>
      </c>
      <c r="F247" t="s">
        <v>17</v>
      </c>
      <c r="H247" t="s">
        <v>923</v>
      </c>
      <c r="I247">
        <v>77</v>
      </c>
      <c r="J247" s="4">
        <v>2011</v>
      </c>
      <c r="K247" s="4">
        <v>1.5162037037037036E-2</v>
      </c>
      <c r="L247">
        <v>27</v>
      </c>
      <c r="M247">
        <v>119.1</v>
      </c>
      <c r="N247" t="s">
        <v>892</v>
      </c>
    </row>
    <row r="248" spans="1:14" x14ac:dyDescent="0.35">
      <c r="A248" t="str">
        <f t="shared" si="3"/>
        <v>Свиридов ЯрославМ12</v>
      </c>
      <c r="B248" s="3">
        <v>28</v>
      </c>
      <c r="C248" t="s">
        <v>266</v>
      </c>
      <c r="D248" t="s">
        <v>12</v>
      </c>
      <c r="E248">
        <v>18</v>
      </c>
      <c r="F248" t="s">
        <v>40</v>
      </c>
      <c r="H248" t="s">
        <v>920</v>
      </c>
      <c r="I248">
        <v>63</v>
      </c>
      <c r="J248" s="4">
        <v>2011</v>
      </c>
      <c r="K248" s="4">
        <v>1.5462962962962963E-2</v>
      </c>
      <c r="L248">
        <v>28</v>
      </c>
      <c r="M248">
        <v>115.5</v>
      </c>
      <c r="N248" t="s">
        <v>892</v>
      </c>
    </row>
    <row r="249" spans="1:14" x14ac:dyDescent="0.35">
      <c r="A249" t="str">
        <f t="shared" si="3"/>
        <v>Комаров КириллМ12</v>
      </c>
      <c r="B249" s="3">
        <v>29</v>
      </c>
      <c r="C249" t="s">
        <v>274</v>
      </c>
      <c r="D249" t="s">
        <v>12</v>
      </c>
      <c r="E249">
        <v>18</v>
      </c>
      <c r="F249" t="s">
        <v>22</v>
      </c>
      <c r="H249" t="s">
        <v>920</v>
      </c>
      <c r="I249">
        <v>67</v>
      </c>
      <c r="J249">
        <v>2012</v>
      </c>
      <c r="K249" s="4">
        <v>1.556712962962963E-2</v>
      </c>
      <c r="L249">
        <v>29</v>
      </c>
      <c r="M249">
        <v>114.3</v>
      </c>
      <c r="N249" t="s">
        <v>892</v>
      </c>
    </row>
    <row r="250" spans="1:14" x14ac:dyDescent="0.35">
      <c r="A250" t="str">
        <f t="shared" si="3"/>
        <v>Бычуткин ВладиславМ12</v>
      </c>
      <c r="B250" s="3">
        <v>30</v>
      </c>
      <c r="C250" t="s">
        <v>298</v>
      </c>
      <c r="D250" t="s">
        <v>12</v>
      </c>
      <c r="E250">
        <v>18</v>
      </c>
      <c r="F250" t="s">
        <v>17</v>
      </c>
      <c r="H250" t="s">
        <v>924</v>
      </c>
      <c r="I250">
        <v>82</v>
      </c>
      <c r="J250">
        <v>2012</v>
      </c>
      <c r="K250" s="4">
        <v>1.6053240740740739E-2</v>
      </c>
      <c r="L250">
        <v>30</v>
      </c>
      <c r="M250">
        <v>108.5</v>
      </c>
      <c r="N250" t="s">
        <v>892</v>
      </c>
    </row>
    <row r="251" spans="1:14" x14ac:dyDescent="0.35">
      <c r="A251" t="str">
        <f t="shared" si="3"/>
        <v>Пырков КонстантинМ12</v>
      </c>
      <c r="B251" s="3">
        <v>31</v>
      </c>
      <c r="C251" t="s">
        <v>283</v>
      </c>
      <c r="D251" t="s">
        <v>12</v>
      </c>
      <c r="E251">
        <v>18</v>
      </c>
      <c r="F251" t="s">
        <v>20</v>
      </c>
      <c r="H251" t="s">
        <v>924</v>
      </c>
      <c r="I251">
        <v>116</v>
      </c>
      <c r="J251">
        <v>2011</v>
      </c>
      <c r="K251" s="4">
        <v>1.7048611111111112E-2</v>
      </c>
      <c r="L251">
        <v>31</v>
      </c>
      <c r="M251">
        <v>96.6</v>
      </c>
      <c r="N251" t="s">
        <v>892</v>
      </c>
    </row>
    <row r="252" spans="1:14" x14ac:dyDescent="0.35">
      <c r="A252" t="str">
        <f t="shared" si="3"/>
        <v>Мариупольский ТимурМ12</v>
      </c>
      <c r="B252" s="3">
        <v>32</v>
      </c>
      <c r="C252" t="s">
        <v>256</v>
      </c>
      <c r="D252" t="s">
        <v>12</v>
      </c>
      <c r="E252">
        <v>18</v>
      </c>
      <c r="F252" t="s">
        <v>45</v>
      </c>
      <c r="H252" t="s">
        <v>924</v>
      </c>
      <c r="I252">
        <v>93</v>
      </c>
      <c r="J252">
        <v>2012</v>
      </c>
      <c r="K252" s="4">
        <v>1.7199074074074071E-2</v>
      </c>
      <c r="L252">
        <v>32</v>
      </c>
      <c r="M252">
        <v>94.8</v>
      </c>
      <c r="N252" t="s">
        <v>892</v>
      </c>
    </row>
    <row r="253" spans="1:14" x14ac:dyDescent="0.35">
      <c r="A253" t="str">
        <f t="shared" si="3"/>
        <v>Котов АнтонМ12</v>
      </c>
      <c r="B253" s="3">
        <v>33</v>
      </c>
      <c r="C253" t="s">
        <v>260</v>
      </c>
      <c r="D253" t="s">
        <v>12</v>
      </c>
      <c r="E253">
        <v>18</v>
      </c>
      <c r="F253" t="s">
        <v>45</v>
      </c>
      <c r="H253" t="s">
        <v>924</v>
      </c>
      <c r="I253">
        <v>76</v>
      </c>
      <c r="J253">
        <v>2012</v>
      </c>
      <c r="K253" s="4">
        <v>1.7210648148148149E-2</v>
      </c>
      <c r="L253">
        <v>33</v>
      </c>
      <c r="M253">
        <v>94.7</v>
      </c>
      <c r="N253" t="s">
        <v>892</v>
      </c>
    </row>
    <row r="254" spans="1:14" x14ac:dyDescent="0.35">
      <c r="A254" t="str">
        <f t="shared" si="3"/>
        <v>Саввин АлександрМ12</v>
      </c>
      <c r="B254" s="3">
        <v>34</v>
      </c>
      <c r="C254" t="s">
        <v>968</v>
      </c>
      <c r="D254" t="s">
        <v>12</v>
      </c>
      <c r="E254">
        <v>18</v>
      </c>
      <c r="F254" t="s">
        <v>40</v>
      </c>
      <c r="I254">
        <v>92</v>
      </c>
      <c r="J254">
        <v>2012</v>
      </c>
      <c r="K254" s="4">
        <v>1.7951388888888888E-2</v>
      </c>
      <c r="L254">
        <v>34</v>
      </c>
      <c r="M254">
        <v>85.8</v>
      </c>
      <c r="N254" t="s">
        <v>892</v>
      </c>
    </row>
    <row r="255" spans="1:14" x14ac:dyDescent="0.35">
      <c r="A255" t="str">
        <f t="shared" si="3"/>
        <v>Похилый ПавелМ12</v>
      </c>
      <c r="B255" s="3">
        <v>35</v>
      </c>
      <c r="C255" t="s">
        <v>279</v>
      </c>
      <c r="D255" t="s">
        <v>12</v>
      </c>
      <c r="E255">
        <v>18</v>
      </c>
      <c r="F255" t="s">
        <v>45</v>
      </c>
      <c r="I255">
        <v>91</v>
      </c>
      <c r="J255">
        <v>2012</v>
      </c>
      <c r="K255" s="4">
        <v>1.8530092592592595E-2</v>
      </c>
      <c r="L255">
        <v>35</v>
      </c>
      <c r="M255">
        <v>78.900000000000006</v>
      </c>
      <c r="N255" t="s">
        <v>892</v>
      </c>
    </row>
    <row r="256" spans="1:14" x14ac:dyDescent="0.35">
      <c r="A256" t="str">
        <f t="shared" si="3"/>
        <v>Корниенко ЯрославМ12</v>
      </c>
      <c r="B256" s="3">
        <v>36</v>
      </c>
      <c r="C256" t="s">
        <v>288</v>
      </c>
      <c r="D256" t="s">
        <v>12</v>
      </c>
      <c r="E256">
        <v>18</v>
      </c>
      <c r="F256" t="s">
        <v>20</v>
      </c>
      <c r="H256" t="s">
        <v>923</v>
      </c>
      <c r="I256">
        <v>69</v>
      </c>
      <c r="J256" s="4">
        <v>2011</v>
      </c>
      <c r="K256" s="4">
        <v>2.0671296296296295E-2</v>
      </c>
      <c r="L256">
        <v>36</v>
      </c>
      <c r="M256">
        <v>53.4</v>
      </c>
      <c r="N256" t="s">
        <v>892</v>
      </c>
    </row>
    <row r="257" spans="1:14" x14ac:dyDescent="0.35">
      <c r="A257" t="str">
        <f t="shared" si="3"/>
        <v>Сухоруков ИльяМ12</v>
      </c>
      <c r="B257" s="3">
        <v>37</v>
      </c>
      <c r="C257" t="s">
        <v>270</v>
      </c>
      <c r="D257" t="s">
        <v>12</v>
      </c>
      <c r="E257">
        <v>18</v>
      </c>
      <c r="F257" t="s">
        <v>13</v>
      </c>
      <c r="G257" t="s">
        <v>938</v>
      </c>
      <c r="H257" t="s">
        <v>923</v>
      </c>
      <c r="I257">
        <v>70</v>
      </c>
      <c r="J257" s="4">
        <v>2011</v>
      </c>
      <c r="K257" s="4">
        <v>2.1203703703703707E-2</v>
      </c>
      <c r="L257">
        <v>37</v>
      </c>
      <c r="M257">
        <v>47</v>
      </c>
      <c r="N257" t="s">
        <v>892</v>
      </c>
    </row>
    <row r="258" spans="1:14" x14ac:dyDescent="0.35">
      <c r="A258" t="str">
        <f t="shared" si="3"/>
        <v>Стародубцев ДмитрийМ12</v>
      </c>
      <c r="B258" s="3">
        <v>38</v>
      </c>
      <c r="C258" t="s">
        <v>445</v>
      </c>
      <c r="D258" t="s">
        <v>12</v>
      </c>
      <c r="E258">
        <v>18</v>
      </c>
      <c r="F258" t="s">
        <v>17</v>
      </c>
      <c r="H258" t="s">
        <v>921</v>
      </c>
      <c r="I258">
        <v>75</v>
      </c>
      <c r="J258" s="4">
        <v>2011</v>
      </c>
      <c r="K258" s="4">
        <v>2.1539351851851851E-2</v>
      </c>
      <c r="L258">
        <v>38</v>
      </c>
      <c r="M258">
        <v>43</v>
      </c>
      <c r="N258" t="s">
        <v>892</v>
      </c>
    </row>
    <row r="259" spans="1:14" x14ac:dyDescent="0.35">
      <c r="A259" t="str">
        <f t="shared" si="3"/>
        <v>Холостяков ИльяМ12</v>
      </c>
      <c r="B259" s="3">
        <v>39</v>
      </c>
      <c r="C259" t="s">
        <v>974</v>
      </c>
      <c r="D259" t="s">
        <v>12</v>
      </c>
      <c r="E259">
        <v>18</v>
      </c>
      <c r="F259" t="s">
        <v>20</v>
      </c>
      <c r="I259">
        <v>109</v>
      </c>
      <c r="J259" s="4">
        <v>2011</v>
      </c>
      <c r="K259" s="4">
        <v>2.1921296296296296E-2</v>
      </c>
      <c r="L259">
        <v>39</v>
      </c>
      <c r="M259">
        <v>38.4</v>
      </c>
      <c r="N259" t="s">
        <v>892</v>
      </c>
    </row>
    <row r="260" spans="1:14" x14ac:dyDescent="0.35">
      <c r="A260" t="str">
        <f t="shared" si="3"/>
        <v>Миньков ДенисМ12</v>
      </c>
      <c r="B260" s="3">
        <v>40</v>
      </c>
      <c r="C260" t="s">
        <v>273</v>
      </c>
      <c r="D260" t="s">
        <v>12</v>
      </c>
      <c r="E260">
        <v>18</v>
      </c>
      <c r="F260" t="s">
        <v>45</v>
      </c>
      <c r="I260">
        <v>104</v>
      </c>
      <c r="J260" s="4">
        <v>2011</v>
      </c>
      <c r="K260" s="4">
        <v>2.1944444444444447E-2</v>
      </c>
      <c r="L260">
        <v>40</v>
      </c>
      <c r="M260">
        <v>38.200000000000003</v>
      </c>
      <c r="N260" t="s">
        <v>892</v>
      </c>
    </row>
    <row r="261" spans="1:14" x14ac:dyDescent="0.35">
      <c r="A261" t="str">
        <f t="shared" si="3"/>
        <v>Клёсов МаксимМ12</v>
      </c>
      <c r="B261" s="3">
        <v>41</v>
      </c>
      <c r="C261" t="s">
        <v>268</v>
      </c>
      <c r="D261" t="s">
        <v>12</v>
      </c>
      <c r="E261">
        <v>18</v>
      </c>
      <c r="F261" t="s">
        <v>85</v>
      </c>
      <c r="H261" t="s">
        <v>924</v>
      </c>
      <c r="I261">
        <v>94</v>
      </c>
      <c r="J261" s="4">
        <v>2012</v>
      </c>
      <c r="K261" s="4">
        <v>2.462962962962963E-2</v>
      </c>
      <c r="L261">
        <v>41</v>
      </c>
      <c r="M261">
        <v>6.1</v>
      </c>
      <c r="N261" t="s">
        <v>892</v>
      </c>
    </row>
    <row r="262" spans="1:14" x14ac:dyDescent="0.35">
      <c r="A262" t="str">
        <f t="shared" si="3"/>
        <v>Лейбович МаркМ12</v>
      </c>
      <c r="B262" s="3">
        <v>42</v>
      </c>
      <c r="C262" t="s">
        <v>850</v>
      </c>
      <c r="D262" t="s">
        <v>12</v>
      </c>
      <c r="E262">
        <v>18</v>
      </c>
      <c r="F262" t="s">
        <v>27</v>
      </c>
      <c r="I262">
        <v>83</v>
      </c>
      <c r="J262" s="4">
        <v>2012</v>
      </c>
      <c r="K262" s="4">
        <v>2.480324074074074E-2</v>
      </c>
      <c r="L262">
        <v>42</v>
      </c>
      <c r="M262">
        <v>4.0999999999999996</v>
      </c>
      <c r="N262" t="s">
        <v>892</v>
      </c>
    </row>
    <row r="263" spans="1:14" x14ac:dyDescent="0.35">
      <c r="A263" t="str">
        <f t="shared" si="3"/>
        <v>Лещёв МихаилМ12</v>
      </c>
      <c r="B263" s="3">
        <v>43</v>
      </c>
      <c r="C263" t="s">
        <v>526</v>
      </c>
      <c r="D263" t="s">
        <v>12</v>
      </c>
      <c r="E263">
        <v>18</v>
      </c>
      <c r="F263" t="s">
        <v>53</v>
      </c>
      <c r="I263">
        <v>65</v>
      </c>
      <c r="J263" s="4">
        <v>2011</v>
      </c>
      <c r="K263" s="4">
        <v>2.8194444444444442E-2</v>
      </c>
      <c r="L263">
        <v>43</v>
      </c>
      <c r="M263">
        <v>1</v>
      </c>
      <c r="N263" t="s">
        <v>892</v>
      </c>
    </row>
    <row r="264" spans="1:14" x14ac:dyDescent="0.35">
      <c r="A264" t="str">
        <f t="shared" si="3"/>
        <v>Моргунов АрсенийМ12</v>
      </c>
      <c r="B264" s="3">
        <v>44</v>
      </c>
      <c r="C264" t="s">
        <v>956</v>
      </c>
      <c r="D264" t="s">
        <v>12</v>
      </c>
      <c r="E264">
        <v>18</v>
      </c>
      <c r="F264" t="s">
        <v>45</v>
      </c>
      <c r="I264">
        <v>62</v>
      </c>
      <c r="J264" s="4">
        <v>2012</v>
      </c>
      <c r="K264" s="4"/>
      <c r="M264">
        <v>0</v>
      </c>
      <c r="N264" t="s">
        <v>892</v>
      </c>
    </row>
    <row r="265" spans="1:14" x14ac:dyDescent="0.35">
      <c r="A265" t="str">
        <f t="shared" si="3"/>
        <v>Власов АрсенийМ12</v>
      </c>
      <c r="B265" s="3">
        <v>45</v>
      </c>
      <c r="C265" t="s">
        <v>852</v>
      </c>
      <c r="D265" t="s">
        <v>12</v>
      </c>
      <c r="E265">
        <v>18</v>
      </c>
      <c r="F265" t="s">
        <v>17</v>
      </c>
      <c r="I265">
        <v>113</v>
      </c>
      <c r="J265" s="4">
        <v>2012</v>
      </c>
      <c r="K265" s="4"/>
      <c r="M265">
        <v>0</v>
      </c>
      <c r="N265" t="s">
        <v>892</v>
      </c>
    </row>
    <row r="266" spans="1:14" x14ac:dyDescent="0.35">
      <c r="A266" t="str">
        <f t="shared" si="3"/>
        <v/>
      </c>
      <c r="J266" s="4"/>
      <c r="K266" s="4"/>
    </row>
    <row r="267" spans="1:14" ht="46.5" x14ac:dyDescent="0.35">
      <c r="A267" t="str">
        <f t="shared" si="3"/>
        <v>16 КП, 2,3 км</v>
      </c>
      <c r="B267" s="1" t="s">
        <v>307</v>
      </c>
      <c r="C267" t="s">
        <v>957</v>
      </c>
      <c r="J267" s="4"/>
      <c r="K267" s="4"/>
    </row>
    <row r="268" spans="1:14" x14ac:dyDescent="0.35">
      <c r="A268" t="str">
        <f t="shared" si="3"/>
        <v/>
      </c>
      <c r="J268" s="4"/>
      <c r="K268" s="4"/>
    </row>
    <row r="269" spans="1:14" x14ac:dyDescent="0.35">
      <c r="A269" t="str">
        <f t="shared" ref="A269:A332" si="4">C269&amp;N269</f>
        <v>Фамилия, имя</v>
      </c>
      <c r="B269" s="2" t="s">
        <v>2</v>
      </c>
      <c r="C269" t="s">
        <v>3</v>
      </c>
      <c r="D269" t="s">
        <v>4</v>
      </c>
      <c r="E269" t="s">
        <v>5</v>
      </c>
      <c r="F269" t="s">
        <v>6</v>
      </c>
      <c r="H269" t="s">
        <v>918</v>
      </c>
      <c r="I269" t="s">
        <v>919</v>
      </c>
      <c r="J269" s="4" t="s">
        <v>7</v>
      </c>
      <c r="K269" s="4" t="s">
        <v>8</v>
      </c>
      <c r="L269" t="s">
        <v>9</v>
      </c>
      <c r="M269" t="s">
        <v>10</v>
      </c>
    </row>
    <row r="270" spans="1:14" x14ac:dyDescent="0.35">
      <c r="A270" t="str">
        <f t="shared" si="4"/>
        <v>Коноплев ЛеонидМ14</v>
      </c>
      <c r="B270" s="3">
        <v>1</v>
      </c>
      <c r="C270" t="s">
        <v>599</v>
      </c>
      <c r="D270" t="s">
        <v>12</v>
      </c>
      <c r="E270">
        <v>18</v>
      </c>
      <c r="F270" t="s">
        <v>13</v>
      </c>
      <c r="G270" t="s">
        <v>938</v>
      </c>
      <c r="H270" t="s">
        <v>923</v>
      </c>
      <c r="I270">
        <v>219</v>
      </c>
      <c r="J270" s="4">
        <v>2008</v>
      </c>
      <c r="K270" s="4">
        <v>9.3634259259259261E-3</v>
      </c>
      <c r="L270">
        <v>1</v>
      </c>
      <c r="M270">
        <v>200</v>
      </c>
      <c r="N270" t="s">
        <v>893</v>
      </c>
    </row>
    <row r="271" spans="1:14" x14ac:dyDescent="0.35">
      <c r="A271" t="str">
        <f t="shared" si="4"/>
        <v>Хованский ВладимирМ14</v>
      </c>
      <c r="B271" s="3">
        <v>2</v>
      </c>
      <c r="C271" t="s">
        <v>311</v>
      </c>
      <c r="D271" t="s">
        <v>12</v>
      </c>
      <c r="E271">
        <v>18</v>
      </c>
      <c r="F271" t="s">
        <v>34</v>
      </c>
      <c r="H271" t="s">
        <v>923</v>
      </c>
      <c r="I271">
        <v>224</v>
      </c>
      <c r="J271" s="4">
        <v>2009</v>
      </c>
      <c r="K271" s="4">
        <v>9.5601851851851855E-3</v>
      </c>
      <c r="L271">
        <v>2</v>
      </c>
      <c r="M271">
        <v>197.9</v>
      </c>
      <c r="N271" t="s">
        <v>893</v>
      </c>
    </row>
    <row r="272" spans="1:14" x14ac:dyDescent="0.35">
      <c r="A272" t="str">
        <f t="shared" si="4"/>
        <v>Дьячков АндрейМ14</v>
      </c>
      <c r="B272" s="3">
        <v>3</v>
      </c>
      <c r="C272" t="s">
        <v>373</v>
      </c>
      <c r="D272" t="s">
        <v>12</v>
      </c>
      <c r="E272">
        <v>18</v>
      </c>
      <c r="F272" t="s">
        <v>96</v>
      </c>
      <c r="H272" t="s">
        <v>923</v>
      </c>
      <c r="I272">
        <v>207</v>
      </c>
      <c r="J272" s="4">
        <v>2009</v>
      </c>
      <c r="K272" s="4">
        <v>1.0185185185185184E-2</v>
      </c>
      <c r="L272">
        <v>3</v>
      </c>
      <c r="M272">
        <v>191.3</v>
      </c>
      <c r="N272" t="s">
        <v>893</v>
      </c>
    </row>
    <row r="273" spans="1:14" x14ac:dyDescent="0.35">
      <c r="A273" t="str">
        <f t="shared" si="4"/>
        <v>Демиденков ДаниилМ14</v>
      </c>
      <c r="B273" s="3">
        <v>4</v>
      </c>
      <c r="C273" t="s">
        <v>327</v>
      </c>
      <c r="D273" t="s">
        <v>12</v>
      </c>
      <c r="E273">
        <v>18</v>
      </c>
      <c r="F273" t="s">
        <v>53</v>
      </c>
      <c r="H273" t="s">
        <v>923</v>
      </c>
      <c r="I273">
        <v>178</v>
      </c>
      <c r="J273" s="4">
        <v>2009</v>
      </c>
      <c r="K273" s="4">
        <v>1.0243055555555556E-2</v>
      </c>
      <c r="L273">
        <v>4</v>
      </c>
      <c r="M273">
        <v>190.7</v>
      </c>
      <c r="N273" t="s">
        <v>893</v>
      </c>
    </row>
    <row r="274" spans="1:14" x14ac:dyDescent="0.35">
      <c r="A274" t="str">
        <f t="shared" si="4"/>
        <v>Леонтьев НикитаМ14</v>
      </c>
      <c r="B274" s="3">
        <v>5</v>
      </c>
      <c r="C274" t="s">
        <v>310</v>
      </c>
      <c r="D274" t="s">
        <v>12</v>
      </c>
      <c r="E274">
        <v>18</v>
      </c>
      <c r="F274" t="s">
        <v>53</v>
      </c>
      <c r="H274" t="s">
        <v>923</v>
      </c>
      <c r="I274">
        <v>189</v>
      </c>
      <c r="J274" s="4">
        <v>2010</v>
      </c>
      <c r="K274" s="4">
        <v>1.0381944444444444E-2</v>
      </c>
      <c r="L274">
        <v>5</v>
      </c>
      <c r="M274">
        <v>189.2</v>
      </c>
      <c r="N274" t="s">
        <v>893</v>
      </c>
    </row>
    <row r="275" spans="1:14" x14ac:dyDescent="0.35">
      <c r="A275" t="str">
        <f t="shared" si="4"/>
        <v>Котляров ВладиславМ14</v>
      </c>
      <c r="B275" s="3">
        <v>6</v>
      </c>
      <c r="C275" t="s">
        <v>323</v>
      </c>
      <c r="D275" t="s">
        <v>12</v>
      </c>
      <c r="E275">
        <v>18</v>
      </c>
      <c r="F275" t="s">
        <v>40</v>
      </c>
      <c r="H275" t="s">
        <v>923</v>
      </c>
      <c r="I275">
        <v>222</v>
      </c>
      <c r="J275" s="4">
        <v>2010</v>
      </c>
      <c r="K275" s="4">
        <v>1.0717592592592593E-2</v>
      </c>
      <c r="L275">
        <v>6</v>
      </c>
      <c r="M275">
        <v>185.6</v>
      </c>
      <c r="N275" t="s">
        <v>893</v>
      </c>
    </row>
    <row r="276" spans="1:14" x14ac:dyDescent="0.35">
      <c r="A276" t="str">
        <f t="shared" si="4"/>
        <v>Остренко МатвейМ14</v>
      </c>
      <c r="B276" s="3">
        <v>7</v>
      </c>
      <c r="C276" t="s">
        <v>312</v>
      </c>
      <c r="D276" t="s">
        <v>12</v>
      </c>
      <c r="E276">
        <v>18</v>
      </c>
      <c r="F276" t="s">
        <v>64</v>
      </c>
      <c r="H276" t="s">
        <v>923</v>
      </c>
      <c r="I276">
        <v>203</v>
      </c>
      <c r="J276" s="4">
        <v>2010</v>
      </c>
      <c r="K276" s="4">
        <v>1.0763888888888891E-2</v>
      </c>
      <c r="L276">
        <v>7</v>
      </c>
      <c r="M276">
        <v>185.1</v>
      </c>
      <c r="N276" t="s">
        <v>893</v>
      </c>
    </row>
    <row r="277" spans="1:14" x14ac:dyDescent="0.35">
      <c r="A277" t="str">
        <f t="shared" si="4"/>
        <v>Крюков ГеоргийМ14</v>
      </c>
      <c r="B277" s="3">
        <v>8</v>
      </c>
      <c r="C277" t="s">
        <v>378</v>
      </c>
      <c r="D277" t="s">
        <v>12</v>
      </c>
      <c r="E277">
        <v>18</v>
      </c>
      <c r="F277" t="s">
        <v>15</v>
      </c>
      <c r="G277" t="s">
        <v>939</v>
      </c>
      <c r="H277" t="s">
        <v>923</v>
      </c>
      <c r="I277">
        <v>169</v>
      </c>
      <c r="J277" s="4">
        <v>2010</v>
      </c>
      <c r="K277" s="4">
        <v>1.087962962962963E-2</v>
      </c>
      <c r="L277">
        <v>8</v>
      </c>
      <c r="M277">
        <v>183.9</v>
      </c>
      <c r="N277" t="s">
        <v>893</v>
      </c>
    </row>
    <row r="278" spans="1:14" x14ac:dyDescent="0.35">
      <c r="A278" t="str">
        <f t="shared" si="4"/>
        <v>Оськин РоманМ14</v>
      </c>
      <c r="B278" s="3">
        <v>9</v>
      </c>
      <c r="C278" t="s">
        <v>600</v>
      </c>
      <c r="D278" t="s">
        <v>12</v>
      </c>
      <c r="E278">
        <v>18</v>
      </c>
      <c r="F278" t="s">
        <v>13</v>
      </c>
      <c r="G278" t="s">
        <v>938</v>
      </c>
      <c r="H278" t="s">
        <v>923</v>
      </c>
      <c r="I278">
        <v>217</v>
      </c>
      <c r="J278" s="4">
        <v>2009</v>
      </c>
      <c r="K278" s="4">
        <v>1.0891203703703703E-2</v>
      </c>
      <c r="L278">
        <v>9</v>
      </c>
      <c r="M278">
        <v>183.7</v>
      </c>
      <c r="N278" t="s">
        <v>893</v>
      </c>
    </row>
    <row r="279" spans="1:14" x14ac:dyDescent="0.35">
      <c r="A279" t="str">
        <f t="shared" si="4"/>
        <v>Томаровский ФедорМ14</v>
      </c>
      <c r="B279" s="3">
        <v>10</v>
      </c>
      <c r="C279" t="s">
        <v>756</v>
      </c>
      <c r="D279" t="s">
        <v>12</v>
      </c>
      <c r="E279">
        <v>18</v>
      </c>
      <c r="F279" t="s">
        <v>34</v>
      </c>
      <c r="H279" t="s">
        <v>922</v>
      </c>
      <c r="I279">
        <v>177</v>
      </c>
      <c r="J279" s="4">
        <v>2009</v>
      </c>
      <c r="K279" s="4">
        <v>1.1238425925925928E-2</v>
      </c>
      <c r="L279">
        <v>10</v>
      </c>
      <c r="M279">
        <v>180</v>
      </c>
      <c r="N279" t="s">
        <v>893</v>
      </c>
    </row>
    <row r="280" spans="1:14" x14ac:dyDescent="0.35">
      <c r="A280" t="str">
        <f t="shared" si="4"/>
        <v>Махонин МакарМ14</v>
      </c>
      <c r="B280" s="3">
        <v>11</v>
      </c>
      <c r="C280" t="s">
        <v>324</v>
      </c>
      <c r="D280" t="s">
        <v>12</v>
      </c>
      <c r="E280">
        <v>18</v>
      </c>
      <c r="F280" t="s">
        <v>40</v>
      </c>
      <c r="H280" t="s">
        <v>922</v>
      </c>
      <c r="I280">
        <v>197</v>
      </c>
      <c r="J280" s="4">
        <v>2010</v>
      </c>
      <c r="K280" s="4">
        <v>1.1261574074074071E-2</v>
      </c>
      <c r="L280">
        <v>11</v>
      </c>
      <c r="M280">
        <v>179.8</v>
      </c>
      <c r="N280" t="s">
        <v>893</v>
      </c>
    </row>
    <row r="281" spans="1:14" x14ac:dyDescent="0.35">
      <c r="A281" t="str">
        <f t="shared" si="4"/>
        <v>Володин ДмитрийМ14</v>
      </c>
      <c r="B281" s="3">
        <v>12</v>
      </c>
      <c r="C281" t="s">
        <v>601</v>
      </c>
      <c r="D281" t="s">
        <v>12</v>
      </c>
      <c r="E281">
        <v>18</v>
      </c>
      <c r="F281" t="s">
        <v>96</v>
      </c>
      <c r="H281" t="s">
        <v>923</v>
      </c>
      <c r="I281">
        <v>196</v>
      </c>
      <c r="J281" s="4">
        <v>2009</v>
      </c>
      <c r="K281" s="4">
        <v>1.1655092592592594E-2</v>
      </c>
      <c r="L281">
        <v>12</v>
      </c>
      <c r="M281">
        <v>175.6</v>
      </c>
      <c r="N281" t="s">
        <v>893</v>
      </c>
    </row>
    <row r="282" spans="1:14" x14ac:dyDescent="0.35">
      <c r="A282" t="str">
        <f t="shared" si="4"/>
        <v>Сушко НикитаМ14</v>
      </c>
      <c r="B282" s="3">
        <v>13</v>
      </c>
      <c r="C282" t="s">
        <v>319</v>
      </c>
      <c r="D282" t="s">
        <v>12</v>
      </c>
      <c r="E282">
        <v>18</v>
      </c>
      <c r="F282" t="s">
        <v>51</v>
      </c>
      <c r="H282" t="s">
        <v>922</v>
      </c>
      <c r="I282">
        <v>183</v>
      </c>
      <c r="J282" s="4">
        <v>2009</v>
      </c>
      <c r="K282" s="4">
        <v>1.1840277777777778E-2</v>
      </c>
      <c r="L282">
        <v>13</v>
      </c>
      <c r="M282">
        <v>173.6</v>
      </c>
      <c r="N282" t="s">
        <v>893</v>
      </c>
    </row>
    <row r="283" spans="1:14" x14ac:dyDescent="0.35">
      <c r="A283" t="str">
        <f t="shared" si="4"/>
        <v>Шекк ТимурМ14</v>
      </c>
      <c r="B283" s="3">
        <v>14</v>
      </c>
      <c r="C283" t="s">
        <v>766</v>
      </c>
      <c r="D283" t="s">
        <v>687</v>
      </c>
      <c r="E283" t="s">
        <v>688</v>
      </c>
      <c r="F283" t="e">
        <f>-РФ</f>
        <v>#NAME?</v>
      </c>
      <c r="H283" t="s">
        <v>923</v>
      </c>
      <c r="I283">
        <v>168</v>
      </c>
      <c r="J283" s="4">
        <v>2010</v>
      </c>
      <c r="K283" s="4">
        <v>1.1979166666666666E-2</v>
      </c>
      <c r="L283">
        <v>14</v>
      </c>
      <c r="M283">
        <v>172.1</v>
      </c>
      <c r="N283" t="s">
        <v>893</v>
      </c>
    </row>
    <row r="284" spans="1:14" x14ac:dyDescent="0.35">
      <c r="A284" t="str">
        <f t="shared" si="4"/>
        <v>Чебышев КириллМ14</v>
      </c>
      <c r="B284" s="3">
        <v>15</v>
      </c>
      <c r="C284" t="s">
        <v>321</v>
      </c>
      <c r="D284" t="s">
        <v>12</v>
      </c>
      <c r="E284">
        <v>18</v>
      </c>
      <c r="F284" t="s">
        <v>85</v>
      </c>
      <c r="H284" t="s">
        <v>920</v>
      </c>
      <c r="I284">
        <v>221</v>
      </c>
      <c r="J284" s="4">
        <v>2009</v>
      </c>
      <c r="K284" s="4">
        <v>1.2048611111111112E-2</v>
      </c>
      <c r="L284">
        <v>15</v>
      </c>
      <c r="M284">
        <v>171.4</v>
      </c>
      <c r="N284" t="s">
        <v>893</v>
      </c>
    </row>
    <row r="285" spans="1:14" x14ac:dyDescent="0.35">
      <c r="A285" t="str">
        <f t="shared" si="4"/>
        <v>Бакалов ДмитрийМ14</v>
      </c>
      <c r="B285" s="3">
        <v>16</v>
      </c>
      <c r="C285" t="s">
        <v>603</v>
      </c>
      <c r="D285" t="s">
        <v>12</v>
      </c>
      <c r="E285">
        <v>18</v>
      </c>
      <c r="F285" t="s">
        <v>22</v>
      </c>
      <c r="I285">
        <v>184</v>
      </c>
      <c r="J285" s="4">
        <v>2009</v>
      </c>
      <c r="K285" s="4">
        <v>1.2152777777777778E-2</v>
      </c>
      <c r="L285">
        <v>16</v>
      </c>
      <c r="M285">
        <v>170.3</v>
      </c>
      <c r="N285" t="s">
        <v>893</v>
      </c>
    </row>
    <row r="286" spans="1:14" x14ac:dyDescent="0.35">
      <c r="A286" t="str">
        <f t="shared" si="4"/>
        <v>Соколовский АлексейМ14</v>
      </c>
      <c r="B286" s="3">
        <v>17</v>
      </c>
      <c r="C286" t="s">
        <v>317</v>
      </c>
      <c r="D286" t="s">
        <v>12</v>
      </c>
      <c r="E286">
        <v>18</v>
      </c>
      <c r="F286" t="s">
        <v>51</v>
      </c>
      <c r="H286" t="s">
        <v>923</v>
      </c>
      <c r="I286">
        <v>198</v>
      </c>
      <c r="J286" s="4">
        <v>2009</v>
      </c>
      <c r="K286" s="4">
        <v>1.224537037037037E-2</v>
      </c>
      <c r="L286">
        <v>17</v>
      </c>
      <c r="M286">
        <v>169.3</v>
      </c>
      <c r="N286" t="s">
        <v>893</v>
      </c>
    </row>
    <row r="287" spans="1:14" x14ac:dyDescent="0.35">
      <c r="A287" t="str">
        <f t="shared" si="4"/>
        <v>Куликов ЕгорМ14</v>
      </c>
      <c r="B287" s="3">
        <v>18</v>
      </c>
      <c r="C287" t="s">
        <v>325</v>
      </c>
      <c r="D287" t="s">
        <v>12</v>
      </c>
      <c r="E287">
        <v>18</v>
      </c>
      <c r="F287" t="s">
        <v>15</v>
      </c>
      <c r="G287" t="s">
        <v>939</v>
      </c>
      <c r="H287" t="s">
        <v>923</v>
      </c>
      <c r="I287">
        <v>190</v>
      </c>
      <c r="J287" s="4">
        <v>2009</v>
      </c>
      <c r="K287" s="4">
        <v>1.2256944444444444E-2</v>
      </c>
      <c r="L287">
        <v>18</v>
      </c>
      <c r="M287">
        <v>169.1</v>
      </c>
      <c r="N287" t="s">
        <v>893</v>
      </c>
    </row>
    <row r="288" spans="1:14" x14ac:dyDescent="0.35">
      <c r="A288" t="str">
        <f t="shared" si="4"/>
        <v>Демиденков АлександрМ14</v>
      </c>
      <c r="B288" s="3">
        <v>19</v>
      </c>
      <c r="C288" t="s">
        <v>333</v>
      </c>
      <c r="D288" t="s">
        <v>12</v>
      </c>
      <c r="E288">
        <v>18</v>
      </c>
      <c r="F288" t="s">
        <v>53</v>
      </c>
      <c r="H288" t="s">
        <v>923</v>
      </c>
      <c r="I288">
        <v>215</v>
      </c>
      <c r="J288" s="4">
        <v>2010</v>
      </c>
      <c r="K288" s="4">
        <v>1.2546296296296297E-2</v>
      </c>
      <c r="L288">
        <v>19</v>
      </c>
      <c r="M288">
        <v>166.1</v>
      </c>
      <c r="N288" t="s">
        <v>893</v>
      </c>
    </row>
    <row r="289" spans="1:14" x14ac:dyDescent="0.35">
      <c r="A289" t="str">
        <f t="shared" si="4"/>
        <v>Мелихов МаксимМ14</v>
      </c>
      <c r="B289" s="3">
        <v>20</v>
      </c>
      <c r="C289" t="s">
        <v>370</v>
      </c>
      <c r="D289" t="s">
        <v>12</v>
      </c>
      <c r="E289">
        <v>18</v>
      </c>
      <c r="F289" t="s">
        <v>22</v>
      </c>
      <c r="H289" t="s">
        <v>922</v>
      </c>
      <c r="I289">
        <v>214</v>
      </c>
      <c r="J289" s="4">
        <v>2010</v>
      </c>
      <c r="K289" s="4">
        <v>1.2766203703703703E-2</v>
      </c>
      <c r="L289">
        <v>20</v>
      </c>
      <c r="M289">
        <v>163.69999999999999</v>
      </c>
      <c r="N289" t="s">
        <v>893</v>
      </c>
    </row>
    <row r="290" spans="1:14" x14ac:dyDescent="0.35">
      <c r="A290" t="str">
        <f t="shared" si="4"/>
        <v>Овчинников АлексейМ14</v>
      </c>
      <c r="B290" s="3">
        <v>21</v>
      </c>
      <c r="C290" t="s">
        <v>320</v>
      </c>
      <c r="D290" t="s">
        <v>12</v>
      </c>
      <c r="E290">
        <v>18</v>
      </c>
      <c r="F290" t="s">
        <v>85</v>
      </c>
      <c r="H290" t="s">
        <v>922</v>
      </c>
      <c r="I290">
        <v>161</v>
      </c>
      <c r="J290" s="4">
        <v>2009</v>
      </c>
      <c r="K290" s="4">
        <v>1.306712962962963E-2</v>
      </c>
      <c r="L290">
        <v>21</v>
      </c>
      <c r="M290">
        <v>160.5</v>
      </c>
      <c r="N290" t="s">
        <v>893</v>
      </c>
    </row>
    <row r="291" spans="1:14" x14ac:dyDescent="0.35">
      <c r="A291" t="str">
        <f t="shared" si="4"/>
        <v>Кальченко ДанилаМ14</v>
      </c>
      <c r="B291" s="3">
        <v>22</v>
      </c>
      <c r="C291" t="s">
        <v>347</v>
      </c>
      <c r="D291" t="s">
        <v>12</v>
      </c>
      <c r="E291">
        <v>18</v>
      </c>
      <c r="F291" t="s">
        <v>51</v>
      </c>
      <c r="H291" t="s">
        <v>922</v>
      </c>
      <c r="I291">
        <v>194</v>
      </c>
      <c r="J291" s="4">
        <v>2009</v>
      </c>
      <c r="K291" s="4">
        <v>1.3182870370370371E-2</v>
      </c>
      <c r="L291">
        <v>22</v>
      </c>
      <c r="M291">
        <v>159.30000000000001</v>
      </c>
      <c r="N291" t="s">
        <v>893</v>
      </c>
    </row>
    <row r="292" spans="1:14" x14ac:dyDescent="0.35">
      <c r="A292" t="str">
        <f t="shared" si="4"/>
        <v>Субботин ИгорьМ14</v>
      </c>
      <c r="B292" s="3">
        <v>23</v>
      </c>
      <c r="C292" t="s">
        <v>361</v>
      </c>
      <c r="D292" t="s">
        <v>12</v>
      </c>
      <c r="E292">
        <v>18</v>
      </c>
      <c r="F292" t="s">
        <v>40</v>
      </c>
      <c r="H292" t="s">
        <v>923</v>
      </c>
      <c r="I292">
        <v>164</v>
      </c>
      <c r="J292" s="4">
        <v>2009</v>
      </c>
      <c r="K292" s="4">
        <v>1.3229166666666667E-2</v>
      </c>
      <c r="L292">
        <v>23</v>
      </c>
      <c r="M292">
        <v>158.80000000000001</v>
      </c>
      <c r="N292" t="s">
        <v>893</v>
      </c>
    </row>
    <row r="293" spans="1:14" x14ac:dyDescent="0.35">
      <c r="A293" t="str">
        <f t="shared" si="4"/>
        <v>Светителенко ПавелМ14</v>
      </c>
      <c r="B293" s="3">
        <v>24</v>
      </c>
      <c r="C293" t="s">
        <v>856</v>
      </c>
      <c r="D293" t="s">
        <v>12</v>
      </c>
      <c r="E293">
        <v>18</v>
      </c>
      <c r="F293" t="s">
        <v>85</v>
      </c>
      <c r="H293" t="s">
        <v>923</v>
      </c>
      <c r="I293">
        <v>209</v>
      </c>
      <c r="J293" s="4">
        <v>2010</v>
      </c>
      <c r="K293" s="4">
        <v>1.3344907407407408E-2</v>
      </c>
      <c r="L293">
        <v>24</v>
      </c>
      <c r="M293">
        <v>157.5</v>
      </c>
      <c r="N293" t="s">
        <v>893</v>
      </c>
    </row>
    <row r="294" spans="1:14" x14ac:dyDescent="0.35">
      <c r="A294" t="str">
        <f t="shared" si="4"/>
        <v>Долуденко АртёмМ14</v>
      </c>
      <c r="B294" s="3">
        <v>25</v>
      </c>
      <c r="C294" t="s">
        <v>380</v>
      </c>
      <c r="D294" t="s">
        <v>12</v>
      </c>
      <c r="E294">
        <v>18</v>
      </c>
      <c r="F294" t="s">
        <v>13</v>
      </c>
      <c r="G294" t="s">
        <v>938</v>
      </c>
      <c r="H294" t="s">
        <v>920</v>
      </c>
      <c r="I294">
        <v>206</v>
      </c>
      <c r="J294" s="4">
        <v>2009</v>
      </c>
      <c r="K294" s="4">
        <v>1.4236111111111111E-2</v>
      </c>
      <c r="L294">
        <v>25</v>
      </c>
      <c r="M294">
        <v>148</v>
      </c>
      <c r="N294" t="s">
        <v>893</v>
      </c>
    </row>
    <row r="295" spans="1:14" x14ac:dyDescent="0.35">
      <c r="A295" t="str">
        <f t="shared" si="4"/>
        <v>Нагорный МаксимМ14</v>
      </c>
      <c r="B295" s="3">
        <v>26</v>
      </c>
      <c r="C295" t="s">
        <v>379</v>
      </c>
      <c r="D295" t="s">
        <v>12</v>
      </c>
      <c r="E295">
        <v>18</v>
      </c>
      <c r="F295" t="s">
        <v>27</v>
      </c>
      <c r="H295" t="s">
        <v>923</v>
      </c>
      <c r="I295">
        <v>163</v>
      </c>
      <c r="J295" s="4">
        <v>2009</v>
      </c>
      <c r="K295" s="4">
        <v>1.4282407407407409E-2</v>
      </c>
      <c r="L295">
        <v>26</v>
      </c>
      <c r="M295">
        <v>147.5</v>
      </c>
      <c r="N295" t="s">
        <v>893</v>
      </c>
    </row>
    <row r="296" spans="1:14" x14ac:dyDescent="0.35">
      <c r="A296" t="str">
        <f t="shared" si="4"/>
        <v>Петрунин АлександрМ14</v>
      </c>
      <c r="B296" s="3">
        <v>27</v>
      </c>
      <c r="C296" t="s">
        <v>328</v>
      </c>
      <c r="D296" t="s">
        <v>12</v>
      </c>
      <c r="E296">
        <v>18</v>
      </c>
      <c r="F296" t="s">
        <v>64</v>
      </c>
      <c r="H296" t="s">
        <v>920</v>
      </c>
      <c r="I296">
        <v>201</v>
      </c>
      <c r="J296" s="4">
        <v>2010</v>
      </c>
      <c r="K296" s="4">
        <v>1.4444444444444446E-2</v>
      </c>
      <c r="L296">
        <v>27</v>
      </c>
      <c r="M296">
        <v>145.80000000000001</v>
      </c>
      <c r="N296" t="s">
        <v>893</v>
      </c>
    </row>
    <row r="297" spans="1:14" x14ac:dyDescent="0.35">
      <c r="A297" t="str">
        <f t="shared" si="4"/>
        <v>Белов АртёмМ14</v>
      </c>
      <c r="B297" s="3">
        <v>28</v>
      </c>
      <c r="C297" t="s">
        <v>316</v>
      </c>
      <c r="D297" t="s">
        <v>12</v>
      </c>
      <c r="E297">
        <v>18</v>
      </c>
      <c r="F297" t="s">
        <v>13</v>
      </c>
      <c r="G297" t="s">
        <v>938</v>
      </c>
      <c r="H297" t="s">
        <v>923</v>
      </c>
      <c r="I297">
        <v>162</v>
      </c>
      <c r="J297" s="4">
        <v>2009</v>
      </c>
      <c r="K297" s="4">
        <v>1.4537037037037038E-2</v>
      </c>
      <c r="L297">
        <v>28</v>
      </c>
      <c r="M297">
        <v>144.80000000000001</v>
      </c>
      <c r="N297" t="s">
        <v>893</v>
      </c>
    </row>
    <row r="298" spans="1:14" x14ac:dyDescent="0.35">
      <c r="A298" t="str">
        <f t="shared" si="4"/>
        <v>Чернышев ВячеславМ14</v>
      </c>
      <c r="B298" s="3">
        <v>29</v>
      </c>
      <c r="C298" t="s">
        <v>337</v>
      </c>
      <c r="D298" t="s">
        <v>12</v>
      </c>
      <c r="E298">
        <v>18</v>
      </c>
      <c r="F298" t="s">
        <v>85</v>
      </c>
      <c r="H298" t="s">
        <v>923</v>
      </c>
      <c r="I298">
        <v>165</v>
      </c>
      <c r="J298" s="4">
        <v>2009</v>
      </c>
      <c r="K298" s="4">
        <v>1.4537037037037038E-2</v>
      </c>
      <c r="L298">
        <f xml:space="preserve"> 28</f>
        <v>28</v>
      </c>
      <c r="M298">
        <v>144.80000000000001</v>
      </c>
      <c r="N298" t="s">
        <v>893</v>
      </c>
    </row>
    <row r="299" spans="1:14" x14ac:dyDescent="0.35">
      <c r="A299" t="str">
        <f t="shared" si="4"/>
        <v>Тютин ВиталийМ14</v>
      </c>
      <c r="B299" s="3">
        <v>30</v>
      </c>
      <c r="C299" t="s">
        <v>360</v>
      </c>
      <c r="D299" t="s">
        <v>12</v>
      </c>
      <c r="E299">
        <v>18</v>
      </c>
      <c r="F299" t="s">
        <v>22</v>
      </c>
      <c r="H299" t="s">
        <v>920</v>
      </c>
      <c r="I299">
        <v>211</v>
      </c>
      <c r="J299" s="4">
        <v>2010</v>
      </c>
      <c r="K299" s="4">
        <v>1.4837962962962963E-2</v>
      </c>
      <c r="L299">
        <v>30</v>
      </c>
      <c r="M299">
        <v>141.6</v>
      </c>
      <c r="N299" t="s">
        <v>893</v>
      </c>
    </row>
    <row r="300" spans="1:14" x14ac:dyDescent="0.35">
      <c r="A300" t="str">
        <f t="shared" si="4"/>
        <v>Чижов ЮрийМ14</v>
      </c>
      <c r="B300" s="3">
        <v>31</v>
      </c>
      <c r="C300" t="s">
        <v>342</v>
      </c>
      <c r="D300" t="s">
        <v>12</v>
      </c>
      <c r="E300">
        <v>18</v>
      </c>
      <c r="F300" t="s">
        <v>17</v>
      </c>
      <c r="H300" t="s">
        <v>920</v>
      </c>
      <c r="I300">
        <v>204</v>
      </c>
      <c r="J300" s="4">
        <v>2009</v>
      </c>
      <c r="K300" s="4">
        <v>1.486111111111111E-2</v>
      </c>
      <c r="L300">
        <v>31</v>
      </c>
      <c r="M300">
        <v>141.30000000000001</v>
      </c>
      <c r="N300" t="s">
        <v>893</v>
      </c>
    </row>
    <row r="301" spans="1:14" x14ac:dyDescent="0.35">
      <c r="A301" t="str">
        <f t="shared" si="4"/>
        <v>Зенищев МакарМ14</v>
      </c>
      <c r="B301" s="3">
        <v>32</v>
      </c>
      <c r="C301" t="s">
        <v>602</v>
      </c>
      <c r="D301" t="s">
        <v>12</v>
      </c>
      <c r="E301">
        <v>18</v>
      </c>
      <c r="F301" t="s">
        <v>15</v>
      </c>
      <c r="G301" t="s">
        <v>939</v>
      </c>
      <c r="H301" t="s">
        <v>923</v>
      </c>
      <c r="I301">
        <v>172</v>
      </c>
      <c r="J301" s="4">
        <v>2010</v>
      </c>
      <c r="K301" s="4">
        <v>1.4907407407407406E-2</v>
      </c>
      <c r="L301">
        <v>32</v>
      </c>
      <c r="M301">
        <v>140.80000000000001</v>
      </c>
      <c r="N301" t="s">
        <v>893</v>
      </c>
    </row>
    <row r="302" spans="1:14" x14ac:dyDescent="0.35">
      <c r="A302" t="str">
        <f t="shared" si="4"/>
        <v>Дремезов МаксимМ14</v>
      </c>
      <c r="B302" s="3">
        <v>33</v>
      </c>
      <c r="C302" t="s">
        <v>969</v>
      </c>
      <c r="D302" t="s">
        <v>12</v>
      </c>
      <c r="E302">
        <v>18</v>
      </c>
      <c r="F302" t="s">
        <v>64</v>
      </c>
      <c r="H302" t="s">
        <v>923</v>
      </c>
      <c r="I302">
        <v>199</v>
      </c>
      <c r="J302" s="4">
        <v>2010</v>
      </c>
      <c r="K302" s="4">
        <v>1.5138888888888889E-2</v>
      </c>
      <c r="L302">
        <v>33</v>
      </c>
      <c r="M302">
        <v>138.4</v>
      </c>
      <c r="N302" t="s">
        <v>893</v>
      </c>
    </row>
    <row r="303" spans="1:14" x14ac:dyDescent="0.35">
      <c r="A303" t="str">
        <f t="shared" si="4"/>
        <v>Кочетов КириллМ14</v>
      </c>
      <c r="B303" s="3">
        <v>34</v>
      </c>
      <c r="C303" t="s">
        <v>335</v>
      </c>
      <c r="D303" t="s">
        <v>12</v>
      </c>
      <c r="E303">
        <v>18</v>
      </c>
      <c r="F303" t="s">
        <v>96</v>
      </c>
      <c r="H303" t="s">
        <v>920</v>
      </c>
      <c r="I303">
        <v>181</v>
      </c>
      <c r="J303" s="4">
        <v>2010</v>
      </c>
      <c r="K303" s="4">
        <v>1.5486111111111112E-2</v>
      </c>
      <c r="L303">
        <v>34</v>
      </c>
      <c r="M303">
        <v>134.69999999999999</v>
      </c>
      <c r="N303" t="s">
        <v>893</v>
      </c>
    </row>
    <row r="304" spans="1:14" x14ac:dyDescent="0.35">
      <c r="A304" t="str">
        <f t="shared" si="4"/>
        <v>Зарубин СергейМ14</v>
      </c>
      <c r="B304" s="3">
        <v>35</v>
      </c>
      <c r="C304" t="s">
        <v>605</v>
      </c>
      <c r="D304" t="s">
        <v>12</v>
      </c>
      <c r="E304">
        <v>18</v>
      </c>
      <c r="F304" t="s">
        <v>85</v>
      </c>
      <c r="H304" t="s">
        <v>924</v>
      </c>
      <c r="I304">
        <v>188</v>
      </c>
      <c r="J304">
        <v>2009</v>
      </c>
      <c r="K304" s="4">
        <v>1.622685185185185E-2</v>
      </c>
      <c r="L304">
        <v>35</v>
      </c>
      <c r="M304">
        <v>126.7</v>
      </c>
      <c r="N304" t="s">
        <v>893</v>
      </c>
    </row>
    <row r="305" spans="1:14" x14ac:dyDescent="0.35">
      <c r="A305" t="str">
        <f t="shared" si="4"/>
        <v>Лосев АлексейМ14</v>
      </c>
      <c r="B305" s="3">
        <v>36</v>
      </c>
      <c r="C305" t="s">
        <v>607</v>
      </c>
      <c r="D305" t="s">
        <v>12</v>
      </c>
      <c r="E305">
        <v>18</v>
      </c>
      <c r="F305" t="s">
        <v>13</v>
      </c>
      <c r="G305" t="s">
        <v>938</v>
      </c>
      <c r="H305" t="s">
        <v>920</v>
      </c>
      <c r="I305">
        <v>208</v>
      </c>
      <c r="J305">
        <v>2009</v>
      </c>
      <c r="K305" s="4">
        <v>1.638888888888889E-2</v>
      </c>
      <c r="L305">
        <v>36</v>
      </c>
      <c r="M305">
        <v>125</v>
      </c>
      <c r="N305" t="s">
        <v>893</v>
      </c>
    </row>
    <row r="306" spans="1:14" x14ac:dyDescent="0.35">
      <c r="A306" t="str">
        <f t="shared" si="4"/>
        <v>Воронков МихаилМ14</v>
      </c>
      <c r="B306" s="3">
        <v>37</v>
      </c>
      <c r="C306" t="s">
        <v>762</v>
      </c>
      <c r="D306" t="s">
        <v>12</v>
      </c>
      <c r="E306">
        <v>18</v>
      </c>
      <c r="F306" t="s">
        <v>45</v>
      </c>
      <c r="H306" t="s">
        <v>920</v>
      </c>
      <c r="I306">
        <v>180</v>
      </c>
      <c r="J306">
        <v>2009</v>
      </c>
      <c r="K306" s="4">
        <v>1.6701388888888887E-2</v>
      </c>
      <c r="L306">
        <v>37</v>
      </c>
      <c r="M306">
        <v>121.7</v>
      </c>
      <c r="N306" t="s">
        <v>893</v>
      </c>
    </row>
    <row r="307" spans="1:14" x14ac:dyDescent="0.35">
      <c r="A307" t="str">
        <f t="shared" si="4"/>
        <v>Сайгаков КонстантинМ14</v>
      </c>
      <c r="B307" s="3">
        <v>38</v>
      </c>
      <c r="C307" t="s">
        <v>354</v>
      </c>
      <c r="D307" t="s">
        <v>12</v>
      </c>
      <c r="E307">
        <v>18</v>
      </c>
      <c r="F307" t="s">
        <v>15</v>
      </c>
      <c r="G307" t="s">
        <v>939</v>
      </c>
      <c r="H307" t="s">
        <v>924</v>
      </c>
      <c r="I307">
        <v>174</v>
      </c>
      <c r="J307">
        <v>2010</v>
      </c>
      <c r="K307" s="4">
        <v>1.7499999999999998E-2</v>
      </c>
      <c r="L307">
        <v>38</v>
      </c>
      <c r="M307">
        <v>113.2</v>
      </c>
      <c r="N307" t="s">
        <v>893</v>
      </c>
    </row>
    <row r="308" spans="1:14" x14ac:dyDescent="0.35">
      <c r="A308" t="str">
        <f t="shared" si="4"/>
        <v>Карцев МаксимМ14</v>
      </c>
      <c r="B308" s="3">
        <v>39</v>
      </c>
      <c r="C308" t="s">
        <v>767</v>
      </c>
      <c r="D308" t="s">
        <v>12</v>
      </c>
      <c r="E308">
        <v>18</v>
      </c>
      <c r="F308" t="s">
        <v>17</v>
      </c>
      <c r="H308" t="s">
        <v>923</v>
      </c>
      <c r="I308">
        <v>202</v>
      </c>
      <c r="J308">
        <v>2010</v>
      </c>
      <c r="K308" s="4">
        <v>1.7511574074074072E-2</v>
      </c>
      <c r="L308">
        <v>39</v>
      </c>
      <c r="M308">
        <v>113</v>
      </c>
      <c r="N308" t="s">
        <v>893</v>
      </c>
    </row>
    <row r="309" spans="1:14" x14ac:dyDescent="0.35">
      <c r="A309" t="str">
        <f t="shared" si="4"/>
        <v>Симаков ГригорийМ14</v>
      </c>
      <c r="B309" s="3">
        <v>40</v>
      </c>
      <c r="C309" t="s">
        <v>609</v>
      </c>
      <c r="D309" t="s">
        <v>12</v>
      </c>
      <c r="E309">
        <v>18</v>
      </c>
      <c r="F309" t="s">
        <v>34</v>
      </c>
      <c r="H309" t="s">
        <v>920</v>
      </c>
      <c r="I309">
        <v>212</v>
      </c>
      <c r="J309">
        <v>2010</v>
      </c>
      <c r="K309" s="4">
        <v>1.7997685185185186E-2</v>
      </c>
      <c r="L309">
        <v>40</v>
      </c>
      <c r="M309">
        <v>107.8</v>
      </c>
      <c r="N309" t="s">
        <v>893</v>
      </c>
    </row>
    <row r="310" spans="1:14" x14ac:dyDescent="0.35">
      <c r="A310" t="str">
        <f t="shared" si="4"/>
        <v>Полухин АлександрМ14</v>
      </c>
      <c r="B310" s="3">
        <v>41</v>
      </c>
      <c r="C310" t="s">
        <v>334</v>
      </c>
      <c r="D310" t="s">
        <v>12</v>
      </c>
      <c r="E310">
        <v>18</v>
      </c>
      <c r="F310" t="s">
        <v>85</v>
      </c>
      <c r="H310" t="s">
        <v>920</v>
      </c>
      <c r="I310">
        <v>171</v>
      </c>
      <c r="J310">
        <v>2010</v>
      </c>
      <c r="K310" s="4">
        <v>1.8692129629629631E-2</v>
      </c>
      <c r="L310">
        <v>41</v>
      </c>
      <c r="M310">
        <v>100.4</v>
      </c>
      <c r="N310" t="s">
        <v>893</v>
      </c>
    </row>
    <row r="311" spans="1:14" x14ac:dyDescent="0.35">
      <c r="A311" t="str">
        <f t="shared" si="4"/>
        <v>Клочков ГлебМ14</v>
      </c>
      <c r="B311" s="3">
        <v>42</v>
      </c>
      <c r="C311" t="s">
        <v>368</v>
      </c>
      <c r="D311" t="s">
        <v>12</v>
      </c>
      <c r="E311">
        <v>18</v>
      </c>
      <c r="F311" t="s">
        <v>96</v>
      </c>
      <c r="H311" t="s">
        <v>921</v>
      </c>
      <c r="I311">
        <v>193</v>
      </c>
      <c r="J311">
        <v>2010</v>
      </c>
      <c r="K311" s="4">
        <v>2.1087962962962961E-2</v>
      </c>
      <c r="L311">
        <v>42</v>
      </c>
      <c r="M311">
        <v>74.8</v>
      </c>
      <c r="N311" t="s">
        <v>893</v>
      </c>
    </row>
    <row r="312" spans="1:14" x14ac:dyDescent="0.35">
      <c r="A312" t="str">
        <f t="shared" si="4"/>
        <v>Герасимов ПётрМ14</v>
      </c>
      <c r="B312" s="3">
        <v>43</v>
      </c>
      <c r="C312" t="s">
        <v>610</v>
      </c>
      <c r="D312" t="s">
        <v>12</v>
      </c>
      <c r="E312">
        <v>18</v>
      </c>
      <c r="F312" t="s">
        <v>96</v>
      </c>
      <c r="H312" t="s">
        <v>920</v>
      </c>
      <c r="I312">
        <v>176</v>
      </c>
      <c r="J312">
        <v>2009</v>
      </c>
      <c r="K312" s="4">
        <v>2.2442129629629631E-2</v>
      </c>
      <c r="L312">
        <v>43</v>
      </c>
      <c r="M312">
        <v>60.4</v>
      </c>
      <c r="N312" t="s">
        <v>893</v>
      </c>
    </row>
    <row r="313" spans="1:14" x14ac:dyDescent="0.35">
      <c r="A313" t="str">
        <f t="shared" si="4"/>
        <v>Донец АндрейМ14</v>
      </c>
      <c r="B313" s="3">
        <v>44</v>
      </c>
      <c r="C313" t="s">
        <v>371</v>
      </c>
      <c r="D313" t="s">
        <v>12</v>
      </c>
      <c r="E313">
        <v>18</v>
      </c>
      <c r="F313" t="s">
        <v>17</v>
      </c>
      <c r="H313" t="s">
        <v>922</v>
      </c>
      <c r="I313">
        <v>170</v>
      </c>
      <c r="J313">
        <v>2009</v>
      </c>
      <c r="K313" s="4">
        <v>2.3356481481481482E-2</v>
      </c>
      <c r="L313">
        <v>44</v>
      </c>
      <c r="M313">
        <v>50.6</v>
      </c>
      <c r="N313" t="s">
        <v>893</v>
      </c>
    </row>
    <row r="314" spans="1:14" x14ac:dyDescent="0.35">
      <c r="A314" t="str">
        <f t="shared" si="4"/>
        <v>Горлов ДанилаМ14</v>
      </c>
      <c r="B314" s="3">
        <v>45</v>
      </c>
      <c r="C314" t="s">
        <v>970</v>
      </c>
      <c r="D314" t="s">
        <v>12</v>
      </c>
      <c r="E314">
        <v>18</v>
      </c>
      <c r="F314" t="s">
        <v>64</v>
      </c>
      <c r="H314" t="s">
        <v>924</v>
      </c>
      <c r="I314">
        <v>187</v>
      </c>
      <c r="J314" s="4">
        <v>2010</v>
      </c>
      <c r="K314" s="4">
        <v>2.388888888888889E-2</v>
      </c>
      <c r="L314">
        <v>45</v>
      </c>
      <c r="M314">
        <v>44.9</v>
      </c>
      <c r="N314" t="s">
        <v>893</v>
      </c>
    </row>
    <row r="315" spans="1:14" x14ac:dyDescent="0.35">
      <c r="A315" t="str">
        <f t="shared" si="4"/>
        <v>Трофимов ИванМ14</v>
      </c>
      <c r="B315" s="3">
        <v>46</v>
      </c>
      <c r="C315" t="s">
        <v>285</v>
      </c>
      <c r="D315" t="s">
        <v>12</v>
      </c>
      <c r="E315">
        <v>18</v>
      </c>
      <c r="F315" t="s">
        <v>17</v>
      </c>
      <c r="H315" t="s">
        <v>924</v>
      </c>
      <c r="I315">
        <v>167</v>
      </c>
      <c r="J315" s="4">
        <v>2010</v>
      </c>
      <c r="K315" s="4">
        <v>3.4687500000000003E-2</v>
      </c>
      <c r="L315">
        <v>46</v>
      </c>
      <c r="M315">
        <v>1</v>
      </c>
      <c r="N315" t="s">
        <v>893</v>
      </c>
    </row>
    <row r="316" spans="1:14" x14ac:dyDescent="0.35">
      <c r="A316" t="str">
        <f t="shared" si="4"/>
        <v>Тарасенко ИльяМ14</v>
      </c>
      <c r="B316" s="3">
        <v>47</v>
      </c>
      <c r="C316" t="s">
        <v>971</v>
      </c>
      <c r="D316" t="s">
        <v>12</v>
      </c>
      <c r="E316">
        <v>18</v>
      </c>
      <c r="F316" t="s">
        <v>15</v>
      </c>
      <c r="G316" t="s">
        <v>939</v>
      </c>
      <c r="I316">
        <v>166</v>
      </c>
      <c r="J316" s="4">
        <v>2010</v>
      </c>
      <c r="K316" s="4"/>
      <c r="M316">
        <v>0</v>
      </c>
      <c r="N316" t="s">
        <v>893</v>
      </c>
    </row>
    <row r="317" spans="1:14" x14ac:dyDescent="0.35">
      <c r="A317" t="str">
        <f t="shared" si="4"/>
        <v/>
      </c>
      <c r="J317" s="4"/>
      <c r="K317" s="4"/>
    </row>
    <row r="318" spans="1:14" ht="46.5" x14ac:dyDescent="0.35">
      <c r="A318" t="str">
        <f t="shared" si="4"/>
        <v>16 КП, 2,6 км</v>
      </c>
      <c r="B318" s="1" t="s">
        <v>381</v>
      </c>
      <c r="C318" t="s">
        <v>951</v>
      </c>
      <c r="J318" s="4"/>
      <c r="K318" s="4"/>
    </row>
    <row r="319" spans="1:14" x14ac:dyDescent="0.35">
      <c r="A319" t="str">
        <f t="shared" si="4"/>
        <v/>
      </c>
      <c r="J319" s="4"/>
      <c r="K319" s="4"/>
    </row>
    <row r="320" spans="1:14" x14ac:dyDescent="0.35">
      <c r="A320" t="str">
        <f t="shared" si="4"/>
        <v>Фамилия, имя</v>
      </c>
      <c r="B320" s="2" t="s">
        <v>2</v>
      </c>
      <c r="C320" t="s">
        <v>3</v>
      </c>
      <c r="D320" t="s">
        <v>4</v>
      </c>
      <c r="E320" t="s">
        <v>5</v>
      </c>
      <c r="F320" t="s">
        <v>6</v>
      </c>
      <c r="H320" t="s">
        <v>918</v>
      </c>
      <c r="I320" t="s">
        <v>919</v>
      </c>
      <c r="J320" s="4" t="s">
        <v>7</v>
      </c>
      <c r="K320" s="4" t="s">
        <v>8</v>
      </c>
      <c r="L320" t="s">
        <v>9</v>
      </c>
      <c r="M320" t="s">
        <v>10</v>
      </c>
    </row>
    <row r="321" spans="1:14" x14ac:dyDescent="0.35">
      <c r="A321" t="str">
        <f t="shared" si="4"/>
        <v>Вильденберг АлександрМ16</v>
      </c>
      <c r="B321" s="3">
        <v>1</v>
      </c>
      <c r="C321" t="s">
        <v>618</v>
      </c>
      <c r="D321" t="s">
        <v>12</v>
      </c>
      <c r="E321">
        <v>18</v>
      </c>
      <c r="F321" t="s">
        <v>13</v>
      </c>
      <c r="G321" t="s">
        <v>938</v>
      </c>
      <c r="H321" t="s">
        <v>925</v>
      </c>
      <c r="I321">
        <v>360</v>
      </c>
      <c r="J321" s="4">
        <v>2006</v>
      </c>
      <c r="K321" s="4">
        <v>9.3055555555555548E-3</v>
      </c>
      <c r="L321">
        <v>1</v>
      </c>
      <c r="M321">
        <v>200</v>
      </c>
      <c r="N321" t="s">
        <v>894</v>
      </c>
    </row>
    <row r="322" spans="1:14" x14ac:dyDescent="0.35">
      <c r="A322" t="str">
        <f t="shared" si="4"/>
        <v>Тимонин ВячеславМ16</v>
      </c>
      <c r="B322" s="3">
        <v>2</v>
      </c>
      <c r="C322" t="s">
        <v>619</v>
      </c>
      <c r="D322" t="s">
        <v>12</v>
      </c>
      <c r="E322">
        <v>18</v>
      </c>
      <c r="F322" t="s">
        <v>27</v>
      </c>
      <c r="H322" t="s">
        <v>925</v>
      </c>
      <c r="I322">
        <v>348</v>
      </c>
      <c r="J322" s="4">
        <v>2008</v>
      </c>
      <c r="K322" s="4">
        <v>9.7916666666666655E-3</v>
      </c>
      <c r="L322">
        <v>2</v>
      </c>
      <c r="M322">
        <v>194.8</v>
      </c>
      <c r="N322" t="s">
        <v>894</v>
      </c>
    </row>
    <row r="323" spans="1:14" x14ac:dyDescent="0.35">
      <c r="A323" t="str">
        <f t="shared" si="4"/>
        <v>Тимонин ВладиславМ16</v>
      </c>
      <c r="B323" s="3">
        <v>3</v>
      </c>
      <c r="C323" t="s">
        <v>382</v>
      </c>
      <c r="D323" t="s">
        <v>12</v>
      </c>
      <c r="E323">
        <v>18</v>
      </c>
      <c r="F323" t="s">
        <v>27</v>
      </c>
      <c r="H323" t="s">
        <v>925</v>
      </c>
      <c r="I323">
        <v>336</v>
      </c>
      <c r="J323" s="4">
        <v>2008</v>
      </c>
      <c r="K323" s="4">
        <v>9.8379629629629633E-3</v>
      </c>
      <c r="L323">
        <v>3</v>
      </c>
      <c r="M323">
        <v>194.3</v>
      </c>
      <c r="N323" t="s">
        <v>894</v>
      </c>
    </row>
    <row r="324" spans="1:14" x14ac:dyDescent="0.35">
      <c r="A324" t="str">
        <f t="shared" si="4"/>
        <v>Молодских КириллМ16</v>
      </c>
      <c r="B324" s="3">
        <v>4</v>
      </c>
      <c r="C324" t="s">
        <v>309</v>
      </c>
      <c r="D324" t="s">
        <v>12</v>
      </c>
      <c r="E324">
        <v>18</v>
      </c>
      <c r="F324" t="s">
        <v>27</v>
      </c>
      <c r="H324" t="s">
        <v>923</v>
      </c>
      <c r="I324">
        <v>346</v>
      </c>
      <c r="J324" s="4">
        <v>2008</v>
      </c>
      <c r="K324" s="4">
        <v>9.8958333333333329E-3</v>
      </c>
      <c r="L324">
        <v>4</v>
      </c>
      <c r="M324">
        <v>193.7</v>
      </c>
      <c r="N324" t="s">
        <v>894</v>
      </c>
    </row>
    <row r="325" spans="1:14" x14ac:dyDescent="0.35">
      <c r="A325" t="str">
        <f t="shared" si="4"/>
        <v>Акимов ЮрийМ16</v>
      </c>
      <c r="B325" s="3">
        <v>5</v>
      </c>
      <c r="C325" t="s">
        <v>386</v>
      </c>
      <c r="D325" t="s">
        <v>12</v>
      </c>
      <c r="E325">
        <v>18</v>
      </c>
      <c r="F325" t="s">
        <v>15</v>
      </c>
      <c r="G325" t="s">
        <v>939</v>
      </c>
      <c r="H325" t="s">
        <v>923</v>
      </c>
      <c r="I325">
        <v>352</v>
      </c>
      <c r="J325" s="4">
        <v>2007</v>
      </c>
      <c r="K325" s="4">
        <v>9.9884259259259266E-3</v>
      </c>
      <c r="L325">
        <v>5</v>
      </c>
      <c r="M325">
        <v>192.7</v>
      </c>
      <c r="N325" t="s">
        <v>894</v>
      </c>
    </row>
    <row r="326" spans="1:14" x14ac:dyDescent="0.35">
      <c r="A326" t="str">
        <f t="shared" si="4"/>
        <v>Шелковников СтепанМ16</v>
      </c>
      <c r="B326" s="3">
        <v>6</v>
      </c>
      <c r="C326" t="s">
        <v>620</v>
      </c>
      <c r="D326" t="s">
        <v>12</v>
      </c>
      <c r="E326">
        <v>18</v>
      </c>
      <c r="F326" t="s">
        <v>20</v>
      </c>
      <c r="H326" t="s">
        <v>923</v>
      </c>
      <c r="I326">
        <v>339</v>
      </c>
      <c r="J326" s="4">
        <v>2009</v>
      </c>
      <c r="K326" s="4">
        <v>1.0543981481481481E-2</v>
      </c>
      <c r="L326">
        <v>6</v>
      </c>
      <c r="M326">
        <v>186.7</v>
      </c>
      <c r="N326" t="s">
        <v>894</v>
      </c>
    </row>
    <row r="327" spans="1:14" x14ac:dyDescent="0.35">
      <c r="A327" t="str">
        <f t="shared" si="4"/>
        <v>Арапов АртемийМ16</v>
      </c>
      <c r="B327" s="3">
        <v>7</v>
      </c>
      <c r="C327" t="s">
        <v>383</v>
      </c>
      <c r="D327" t="s">
        <v>12</v>
      </c>
      <c r="E327">
        <v>18</v>
      </c>
      <c r="F327" t="s">
        <v>20</v>
      </c>
      <c r="H327" t="s">
        <v>923</v>
      </c>
      <c r="I327">
        <v>356</v>
      </c>
      <c r="J327" s="4">
        <v>2008</v>
      </c>
      <c r="K327" s="4">
        <v>1.0671296296296297E-2</v>
      </c>
      <c r="L327">
        <v>7</v>
      </c>
      <c r="M327">
        <v>185.4</v>
      </c>
      <c r="N327" t="s">
        <v>894</v>
      </c>
    </row>
    <row r="328" spans="1:14" x14ac:dyDescent="0.35">
      <c r="A328" t="str">
        <f t="shared" si="4"/>
        <v>Свирь НикитаМ16</v>
      </c>
      <c r="B328" s="3">
        <v>8</v>
      </c>
      <c r="C328" t="s">
        <v>396</v>
      </c>
      <c r="D328" t="s">
        <v>12</v>
      </c>
      <c r="E328">
        <v>18</v>
      </c>
      <c r="F328" t="s">
        <v>27</v>
      </c>
      <c r="H328" t="s">
        <v>923</v>
      </c>
      <c r="I328">
        <v>338</v>
      </c>
      <c r="J328" s="4">
        <v>2008</v>
      </c>
      <c r="K328" s="4">
        <v>1.1180555555555556E-2</v>
      </c>
      <c r="L328">
        <v>8</v>
      </c>
      <c r="M328">
        <v>179.9</v>
      </c>
      <c r="N328" t="s">
        <v>894</v>
      </c>
    </row>
    <row r="329" spans="1:14" x14ac:dyDescent="0.35">
      <c r="A329" t="str">
        <f t="shared" si="4"/>
        <v>Сигаев ЛеонидМ16</v>
      </c>
      <c r="B329" s="3">
        <v>9</v>
      </c>
      <c r="C329" t="s">
        <v>384</v>
      </c>
      <c r="D329" t="s">
        <v>12</v>
      </c>
      <c r="E329">
        <v>18</v>
      </c>
      <c r="F329" t="s">
        <v>17</v>
      </c>
      <c r="H329" t="s">
        <v>923</v>
      </c>
      <c r="I329">
        <v>361</v>
      </c>
      <c r="J329" s="4">
        <v>2008</v>
      </c>
      <c r="K329" s="4">
        <v>1.1180555555555556E-2</v>
      </c>
      <c r="L329">
        <f xml:space="preserve">  8</f>
        <v>8</v>
      </c>
      <c r="M329">
        <v>179.9</v>
      </c>
      <c r="N329" t="s">
        <v>894</v>
      </c>
    </row>
    <row r="330" spans="1:14" x14ac:dyDescent="0.35">
      <c r="A330" t="str">
        <f t="shared" si="4"/>
        <v>Салимов АртурМ16</v>
      </c>
      <c r="B330" s="3">
        <v>10</v>
      </c>
      <c r="C330" t="s">
        <v>773</v>
      </c>
      <c r="D330" t="s">
        <v>12</v>
      </c>
      <c r="E330">
        <v>18</v>
      </c>
      <c r="F330" t="s">
        <v>13</v>
      </c>
      <c r="G330" t="s">
        <v>938</v>
      </c>
      <c r="H330" t="s">
        <v>923</v>
      </c>
      <c r="I330">
        <v>344</v>
      </c>
      <c r="J330" s="4">
        <v>2007</v>
      </c>
      <c r="K330" s="4">
        <v>1.1273148148148148E-2</v>
      </c>
      <c r="L330">
        <v>10</v>
      </c>
      <c r="M330">
        <v>178.9</v>
      </c>
      <c r="N330" t="s">
        <v>894</v>
      </c>
    </row>
    <row r="331" spans="1:14" x14ac:dyDescent="0.35">
      <c r="A331" t="str">
        <f t="shared" si="4"/>
        <v>Сергеев ВадимМ16</v>
      </c>
      <c r="B331" s="3">
        <v>11</v>
      </c>
      <c r="C331" t="s">
        <v>623</v>
      </c>
      <c r="D331" t="s">
        <v>12</v>
      </c>
      <c r="E331">
        <v>18</v>
      </c>
      <c r="F331" t="s">
        <v>64</v>
      </c>
      <c r="H331" t="s">
        <v>922</v>
      </c>
      <c r="I331">
        <v>358</v>
      </c>
      <c r="J331">
        <v>2007</v>
      </c>
      <c r="K331" s="4">
        <v>1.1400462962962965E-2</v>
      </c>
      <c r="L331">
        <v>11</v>
      </c>
      <c r="M331">
        <v>177.5</v>
      </c>
      <c r="N331" t="s">
        <v>894</v>
      </c>
    </row>
    <row r="332" spans="1:14" x14ac:dyDescent="0.35">
      <c r="A332" t="str">
        <f t="shared" si="4"/>
        <v>Землянухин АртёмМ16</v>
      </c>
      <c r="B332" s="3">
        <v>12</v>
      </c>
      <c r="C332" t="s">
        <v>388</v>
      </c>
      <c r="D332" t="s">
        <v>12</v>
      </c>
      <c r="E332">
        <v>18</v>
      </c>
      <c r="F332" t="s">
        <v>22</v>
      </c>
      <c r="H332" t="s">
        <v>923</v>
      </c>
      <c r="I332">
        <v>362</v>
      </c>
      <c r="J332" s="4">
        <v>2007</v>
      </c>
      <c r="K332" s="4">
        <v>1.1712962962962965E-2</v>
      </c>
      <c r="L332">
        <v>12</v>
      </c>
      <c r="M332">
        <v>174.2</v>
      </c>
      <c r="N332" t="s">
        <v>894</v>
      </c>
    </row>
    <row r="333" spans="1:14" x14ac:dyDescent="0.35">
      <c r="A333" t="str">
        <f t="shared" ref="A333:A396" si="5">C333&amp;N333</f>
        <v>Хлуднев КириллМ16</v>
      </c>
      <c r="B333" s="3">
        <v>13</v>
      </c>
      <c r="C333" t="s">
        <v>390</v>
      </c>
      <c r="D333" t="s">
        <v>12</v>
      </c>
      <c r="E333">
        <v>18</v>
      </c>
      <c r="F333" t="s">
        <v>20</v>
      </c>
      <c r="H333" t="s">
        <v>923</v>
      </c>
      <c r="I333">
        <v>342</v>
      </c>
      <c r="J333" s="4">
        <v>2008</v>
      </c>
      <c r="K333" s="4">
        <v>1.1840277777777778E-2</v>
      </c>
      <c r="L333">
        <v>13</v>
      </c>
      <c r="M333">
        <v>172.8</v>
      </c>
      <c r="N333" t="s">
        <v>894</v>
      </c>
    </row>
    <row r="334" spans="1:14" x14ac:dyDescent="0.35">
      <c r="A334" t="str">
        <f t="shared" si="5"/>
        <v>Уразов СеменМ16</v>
      </c>
      <c r="B334" s="3">
        <v>14</v>
      </c>
      <c r="C334" t="s">
        <v>398</v>
      </c>
      <c r="D334" t="s">
        <v>12</v>
      </c>
      <c r="E334">
        <v>18</v>
      </c>
      <c r="F334" t="s">
        <v>53</v>
      </c>
      <c r="H334" t="s">
        <v>923</v>
      </c>
      <c r="I334">
        <v>355</v>
      </c>
      <c r="J334" s="4">
        <v>2008</v>
      </c>
      <c r="K334" s="4">
        <v>1.1840277777777778E-2</v>
      </c>
      <c r="L334">
        <f xml:space="preserve"> 13</f>
        <v>13</v>
      </c>
      <c r="M334">
        <v>172.8</v>
      </c>
      <c r="N334" t="s">
        <v>894</v>
      </c>
    </row>
    <row r="335" spans="1:14" x14ac:dyDescent="0.35">
      <c r="A335" t="str">
        <f t="shared" si="5"/>
        <v>Петиков ИванМ16</v>
      </c>
      <c r="B335" s="3">
        <v>15</v>
      </c>
      <c r="C335" t="s">
        <v>395</v>
      </c>
      <c r="D335" t="s">
        <v>12</v>
      </c>
      <c r="E335">
        <v>18</v>
      </c>
      <c r="F335" t="s">
        <v>51</v>
      </c>
      <c r="H335" t="s">
        <v>922</v>
      </c>
      <c r="I335">
        <v>345</v>
      </c>
      <c r="J335" s="4">
        <v>2008</v>
      </c>
      <c r="K335" s="4">
        <v>1.2013888888888888E-2</v>
      </c>
      <c r="L335">
        <v>15</v>
      </c>
      <c r="M335">
        <v>170.9</v>
      </c>
      <c r="N335" t="s">
        <v>894</v>
      </c>
    </row>
    <row r="336" spans="1:14" x14ac:dyDescent="0.35">
      <c r="A336" t="str">
        <f t="shared" si="5"/>
        <v>Зелепукин СтепанМ16</v>
      </c>
      <c r="B336" s="3">
        <v>16</v>
      </c>
      <c r="C336" t="s">
        <v>775</v>
      </c>
      <c r="D336" t="s">
        <v>12</v>
      </c>
      <c r="E336">
        <v>18</v>
      </c>
      <c r="F336" t="s">
        <v>51</v>
      </c>
      <c r="H336" t="s">
        <v>920</v>
      </c>
      <c r="I336">
        <v>353</v>
      </c>
      <c r="J336" s="4">
        <v>2008</v>
      </c>
      <c r="K336" s="4">
        <v>1.2881944444444446E-2</v>
      </c>
      <c r="L336">
        <v>16</v>
      </c>
      <c r="M336">
        <v>161.6</v>
      </c>
      <c r="N336" t="s">
        <v>894</v>
      </c>
    </row>
    <row r="337" spans="1:14" x14ac:dyDescent="0.35">
      <c r="A337" t="str">
        <f t="shared" si="5"/>
        <v>Лопухинский ЕгорМ16</v>
      </c>
      <c r="B337" s="3">
        <v>17</v>
      </c>
      <c r="C337" t="s">
        <v>408</v>
      </c>
      <c r="D337" t="s">
        <v>12</v>
      </c>
      <c r="E337">
        <v>18</v>
      </c>
      <c r="F337" t="s">
        <v>40</v>
      </c>
      <c r="H337" t="s">
        <v>923</v>
      </c>
      <c r="I337">
        <v>359</v>
      </c>
      <c r="J337">
        <v>2008</v>
      </c>
      <c r="K337" s="4">
        <v>1.3020833333333334E-2</v>
      </c>
      <c r="L337">
        <v>17</v>
      </c>
      <c r="M337">
        <v>160.1</v>
      </c>
      <c r="N337" t="s">
        <v>894</v>
      </c>
    </row>
    <row r="338" spans="1:14" x14ac:dyDescent="0.35">
      <c r="A338" t="str">
        <f t="shared" si="5"/>
        <v>Чеботарев ГеоргийМ16</v>
      </c>
      <c r="B338" s="3">
        <v>18</v>
      </c>
      <c r="C338" t="s">
        <v>394</v>
      </c>
      <c r="D338" t="s">
        <v>12</v>
      </c>
      <c r="E338">
        <v>18</v>
      </c>
      <c r="F338" t="s">
        <v>51</v>
      </c>
      <c r="H338" t="s">
        <v>922</v>
      </c>
      <c r="I338">
        <v>340</v>
      </c>
      <c r="J338" s="4">
        <v>2007</v>
      </c>
      <c r="K338" s="4">
        <v>1.315972222222222E-2</v>
      </c>
      <c r="L338">
        <v>18</v>
      </c>
      <c r="M338">
        <v>158.6</v>
      </c>
      <c r="N338" t="s">
        <v>894</v>
      </c>
    </row>
    <row r="339" spans="1:14" x14ac:dyDescent="0.35">
      <c r="A339" t="str">
        <f t="shared" si="5"/>
        <v>Прибытков АртёмМ16</v>
      </c>
      <c r="B339" s="3">
        <v>19</v>
      </c>
      <c r="C339" t="s">
        <v>406</v>
      </c>
      <c r="D339" t="s">
        <v>12</v>
      </c>
      <c r="E339">
        <v>18</v>
      </c>
      <c r="F339" t="s">
        <v>13</v>
      </c>
      <c r="G339" t="s">
        <v>938</v>
      </c>
      <c r="H339" t="s">
        <v>920</v>
      </c>
      <c r="I339">
        <v>347</v>
      </c>
      <c r="J339" s="4">
        <v>2008</v>
      </c>
      <c r="K339" s="4">
        <v>1.3703703703703704E-2</v>
      </c>
      <c r="L339">
        <v>19</v>
      </c>
      <c r="M339">
        <v>152.80000000000001</v>
      </c>
      <c r="N339" t="s">
        <v>894</v>
      </c>
    </row>
    <row r="340" spans="1:14" x14ac:dyDescent="0.35">
      <c r="A340" t="str">
        <f t="shared" si="5"/>
        <v>Тюнин КонстантинМ16</v>
      </c>
      <c r="B340" s="3">
        <v>20</v>
      </c>
      <c r="C340" t="s">
        <v>403</v>
      </c>
      <c r="D340" t="s">
        <v>12</v>
      </c>
      <c r="E340">
        <v>18</v>
      </c>
      <c r="F340" t="s">
        <v>22</v>
      </c>
      <c r="H340" t="s">
        <v>923</v>
      </c>
      <c r="I340">
        <v>349</v>
      </c>
      <c r="J340" s="4">
        <v>2007</v>
      </c>
      <c r="K340" s="4">
        <v>1.5011574074074075E-2</v>
      </c>
      <c r="L340">
        <v>20</v>
      </c>
      <c r="M340">
        <v>138.69999999999999</v>
      </c>
      <c r="N340" t="s">
        <v>894</v>
      </c>
    </row>
    <row r="341" spans="1:14" x14ac:dyDescent="0.35">
      <c r="A341" t="str">
        <f t="shared" si="5"/>
        <v>Джамил ОмарМ16</v>
      </c>
      <c r="B341" s="3">
        <v>21</v>
      </c>
      <c r="C341" t="s">
        <v>385</v>
      </c>
      <c r="D341" t="s">
        <v>12</v>
      </c>
      <c r="E341">
        <v>18</v>
      </c>
      <c r="F341" t="s">
        <v>27</v>
      </c>
      <c r="H341" t="s">
        <v>923</v>
      </c>
      <c r="I341">
        <v>351</v>
      </c>
      <c r="J341" s="4">
        <v>2007</v>
      </c>
      <c r="K341" s="4">
        <v>1.5277777777777777E-2</v>
      </c>
      <c r="L341">
        <v>21</v>
      </c>
      <c r="M341">
        <v>135.9</v>
      </c>
      <c r="N341" t="s">
        <v>894</v>
      </c>
    </row>
    <row r="342" spans="1:14" x14ac:dyDescent="0.35">
      <c r="A342" t="str">
        <f t="shared" si="5"/>
        <v>Саввин ПётрМ16</v>
      </c>
      <c r="B342" s="3">
        <v>22</v>
      </c>
      <c r="C342" t="s">
        <v>975</v>
      </c>
      <c r="D342" t="s">
        <v>12</v>
      </c>
      <c r="E342">
        <v>18</v>
      </c>
      <c r="F342" t="s">
        <v>40</v>
      </c>
      <c r="H342" t="s">
        <v>923</v>
      </c>
      <c r="I342">
        <v>357</v>
      </c>
      <c r="J342" s="4">
        <v>2007</v>
      </c>
      <c r="K342" s="4">
        <v>1.5300925925925926E-2</v>
      </c>
      <c r="L342">
        <v>22</v>
      </c>
      <c r="M342">
        <v>135.6</v>
      </c>
      <c r="N342" t="s">
        <v>894</v>
      </c>
    </row>
    <row r="343" spans="1:14" x14ac:dyDescent="0.35">
      <c r="A343" t="str">
        <f t="shared" si="5"/>
        <v>Ведманкин АндрейМ16</v>
      </c>
      <c r="B343" s="3">
        <v>23</v>
      </c>
      <c r="C343" t="s">
        <v>387</v>
      </c>
      <c r="D343" t="s">
        <v>12</v>
      </c>
      <c r="E343">
        <v>18</v>
      </c>
      <c r="F343" t="s">
        <v>17</v>
      </c>
      <c r="H343" t="s">
        <v>923</v>
      </c>
      <c r="I343">
        <v>343</v>
      </c>
      <c r="J343" s="4">
        <v>2007</v>
      </c>
      <c r="K343" s="4">
        <v>1.5509259259259257E-2</v>
      </c>
      <c r="L343">
        <v>23</v>
      </c>
      <c r="M343">
        <v>133.4</v>
      </c>
      <c r="N343" t="s">
        <v>894</v>
      </c>
    </row>
    <row r="344" spans="1:14" x14ac:dyDescent="0.35">
      <c r="A344" t="str">
        <f t="shared" si="5"/>
        <v>Пеганов ИванМ16</v>
      </c>
      <c r="B344" s="3">
        <v>24</v>
      </c>
      <c r="C344" t="s">
        <v>778</v>
      </c>
      <c r="D344" t="s">
        <v>12</v>
      </c>
      <c r="E344">
        <v>18</v>
      </c>
      <c r="F344" t="s">
        <v>15</v>
      </c>
      <c r="G344" t="s">
        <v>939</v>
      </c>
      <c r="H344" t="s">
        <v>920</v>
      </c>
      <c r="I344">
        <v>337</v>
      </c>
      <c r="J344" s="4">
        <v>2008</v>
      </c>
      <c r="K344" s="4">
        <v>1.6898148148148148E-2</v>
      </c>
      <c r="L344">
        <v>24</v>
      </c>
      <c r="M344">
        <v>118.5</v>
      </c>
      <c r="N344" t="s">
        <v>894</v>
      </c>
    </row>
    <row r="345" spans="1:14" x14ac:dyDescent="0.35">
      <c r="A345" t="str">
        <f t="shared" si="5"/>
        <v>Шалыгин СтепанМ16</v>
      </c>
      <c r="B345" s="3">
        <v>25</v>
      </c>
      <c r="C345" t="s">
        <v>516</v>
      </c>
      <c r="D345" t="s">
        <v>12</v>
      </c>
      <c r="E345">
        <v>18</v>
      </c>
      <c r="F345" t="s">
        <v>34</v>
      </c>
      <c r="H345" t="s">
        <v>920</v>
      </c>
      <c r="I345">
        <v>335</v>
      </c>
      <c r="J345" s="4">
        <v>2008</v>
      </c>
      <c r="K345" s="4">
        <v>1.6932870370370369E-2</v>
      </c>
      <c r="L345">
        <v>25</v>
      </c>
      <c r="M345">
        <v>118.1</v>
      </c>
      <c r="N345" t="s">
        <v>894</v>
      </c>
    </row>
    <row r="346" spans="1:14" x14ac:dyDescent="0.35">
      <c r="A346" t="str">
        <f t="shared" si="5"/>
        <v>Глазунов ВладимирМ16</v>
      </c>
      <c r="B346" s="3">
        <v>26</v>
      </c>
      <c r="C346" t="s">
        <v>409</v>
      </c>
      <c r="D346" t="s">
        <v>12</v>
      </c>
      <c r="E346">
        <v>18</v>
      </c>
      <c r="F346" t="s">
        <v>40</v>
      </c>
      <c r="H346" t="s">
        <v>920</v>
      </c>
      <c r="I346">
        <v>341</v>
      </c>
      <c r="J346" s="4">
        <v>2008</v>
      </c>
      <c r="K346" s="4">
        <v>1.9016203703703705E-2</v>
      </c>
      <c r="L346">
        <v>26</v>
      </c>
      <c r="M346">
        <v>95.7</v>
      </c>
      <c r="N346" t="s">
        <v>894</v>
      </c>
    </row>
    <row r="347" spans="1:14" x14ac:dyDescent="0.35">
      <c r="A347" t="str">
        <f t="shared" si="5"/>
        <v>Мироненко КонстантинМ16</v>
      </c>
      <c r="B347" s="3">
        <v>27</v>
      </c>
      <c r="C347" t="s">
        <v>391</v>
      </c>
      <c r="D347" t="s">
        <v>12</v>
      </c>
      <c r="E347">
        <v>18</v>
      </c>
      <c r="F347" t="s">
        <v>51</v>
      </c>
      <c r="H347" t="s">
        <v>923</v>
      </c>
      <c r="I347">
        <v>350</v>
      </c>
      <c r="J347" s="4">
        <v>2008</v>
      </c>
      <c r="K347" s="4"/>
      <c r="M347">
        <v>0</v>
      </c>
      <c r="N347" t="s">
        <v>894</v>
      </c>
    </row>
    <row r="348" spans="1:14" x14ac:dyDescent="0.35">
      <c r="A348" t="str">
        <f t="shared" si="5"/>
        <v>М16</v>
      </c>
      <c r="J348" s="4"/>
      <c r="N348" t="s">
        <v>894</v>
      </c>
    </row>
    <row r="349" spans="1:14" ht="46.5" x14ac:dyDescent="0.35">
      <c r="A349" t="str">
        <f t="shared" si="5"/>
        <v>19 КП, 3,2 кмМ16</v>
      </c>
      <c r="B349" s="1" t="s">
        <v>419</v>
      </c>
      <c r="C349" t="s">
        <v>952</v>
      </c>
      <c r="J349" s="4"/>
      <c r="N349" t="s">
        <v>894</v>
      </c>
    </row>
    <row r="350" spans="1:14" x14ac:dyDescent="0.35">
      <c r="A350" t="str">
        <f t="shared" si="5"/>
        <v/>
      </c>
      <c r="J350" s="4"/>
    </row>
    <row r="351" spans="1:14" x14ac:dyDescent="0.35">
      <c r="A351" t="str">
        <f t="shared" si="5"/>
        <v>Фамилия, имя</v>
      </c>
      <c r="B351" s="2" t="s">
        <v>2</v>
      </c>
      <c r="C351" t="s">
        <v>3</v>
      </c>
      <c r="D351" t="s">
        <v>4</v>
      </c>
      <c r="E351" t="s">
        <v>5</v>
      </c>
      <c r="F351" t="s">
        <v>6</v>
      </c>
      <c r="H351" t="s">
        <v>918</v>
      </c>
      <c r="I351" t="s">
        <v>919</v>
      </c>
      <c r="J351" s="4" t="s">
        <v>7</v>
      </c>
      <c r="K351" s="4" t="s">
        <v>8</v>
      </c>
      <c r="L351" t="s">
        <v>9</v>
      </c>
      <c r="M351" t="s">
        <v>10</v>
      </c>
    </row>
    <row r="352" spans="1:14" x14ac:dyDescent="0.35">
      <c r="A352" t="str">
        <f t="shared" si="5"/>
        <v>Козлов МакарМ18</v>
      </c>
      <c r="B352" s="3">
        <v>1</v>
      </c>
      <c r="C352" t="s">
        <v>422</v>
      </c>
      <c r="D352" t="s">
        <v>12</v>
      </c>
      <c r="E352">
        <v>18</v>
      </c>
      <c r="F352" t="s">
        <v>15</v>
      </c>
      <c r="G352" t="s">
        <v>939</v>
      </c>
      <c r="H352" t="s">
        <v>925</v>
      </c>
      <c r="I352">
        <v>373</v>
      </c>
      <c r="J352" s="4">
        <v>2005</v>
      </c>
      <c r="K352" s="4">
        <v>1.383101851851852E-2</v>
      </c>
      <c r="L352">
        <v>1</v>
      </c>
      <c r="M352">
        <v>200</v>
      </c>
      <c r="N352" t="s">
        <v>895</v>
      </c>
    </row>
    <row r="353" spans="1:14" x14ac:dyDescent="0.35">
      <c r="A353" t="str">
        <f t="shared" si="5"/>
        <v>Джамил ИосифМ18</v>
      </c>
      <c r="B353" s="3">
        <v>2</v>
      </c>
      <c r="C353" t="s">
        <v>424</v>
      </c>
      <c r="D353" t="s">
        <v>12</v>
      </c>
      <c r="E353">
        <v>18</v>
      </c>
      <c r="F353" t="s">
        <v>27</v>
      </c>
      <c r="H353" t="s">
        <v>925</v>
      </c>
      <c r="I353">
        <v>370</v>
      </c>
      <c r="J353" s="4">
        <v>2005</v>
      </c>
      <c r="K353" s="4">
        <v>1.4270833333333335E-2</v>
      </c>
      <c r="L353">
        <v>2</v>
      </c>
      <c r="M353">
        <v>196.9</v>
      </c>
      <c r="N353" t="s">
        <v>895</v>
      </c>
    </row>
    <row r="354" spans="1:14" x14ac:dyDescent="0.35">
      <c r="A354" t="str">
        <f t="shared" si="5"/>
        <v>Ершов ДмитрийМ18</v>
      </c>
      <c r="B354" s="3">
        <v>3</v>
      </c>
      <c r="C354" t="s">
        <v>425</v>
      </c>
      <c r="D354" t="s">
        <v>12</v>
      </c>
      <c r="E354">
        <v>18</v>
      </c>
      <c r="F354" t="s">
        <v>13</v>
      </c>
      <c r="G354" t="s">
        <v>938</v>
      </c>
      <c r="H354" t="s">
        <v>923</v>
      </c>
      <c r="I354">
        <v>367</v>
      </c>
      <c r="J354" s="4">
        <v>2005</v>
      </c>
      <c r="K354" s="4">
        <v>1.4293981481481482E-2</v>
      </c>
      <c r="L354">
        <v>3</v>
      </c>
      <c r="M354">
        <v>196.7</v>
      </c>
      <c r="N354" t="s">
        <v>895</v>
      </c>
    </row>
    <row r="355" spans="1:14" x14ac:dyDescent="0.35">
      <c r="A355" t="str">
        <f t="shared" si="5"/>
        <v>Николаев ИльяМ18</v>
      </c>
      <c r="B355" s="3">
        <v>4</v>
      </c>
      <c r="C355" t="s">
        <v>421</v>
      </c>
      <c r="D355" t="s">
        <v>442</v>
      </c>
      <c r="E355" t="s">
        <v>443</v>
      </c>
      <c r="F355" t="s">
        <v>444</v>
      </c>
      <c r="I355">
        <v>500</v>
      </c>
      <c r="J355" s="4">
        <v>2005</v>
      </c>
      <c r="K355" s="4">
        <v>1.4606481481481482E-2</v>
      </c>
      <c r="L355">
        <v>4</v>
      </c>
      <c r="M355">
        <v>194.4</v>
      </c>
      <c r="N355" t="s">
        <v>895</v>
      </c>
    </row>
    <row r="356" spans="1:14" x14ac:dyDescent="0.35">
      <c r="A356" t="str">
        <f t="shared" si="5"/>
        <v>Доценко ДаниилМ18</v>
      </c>
      <c r="B356" s="3">
        <v>5</v>
      </c>
      <c r="C356" t="s">
        <v>389</v>
      </c>
      <c r="D356" t="s">
        <v>12</v>
      </c>
      <c r="E356">
        <v>18</v>
      </c>
      <c r="F356" t="s">
        <v>17</v>
      </c>
      <c r="H356" t="s">
        <v>923</v>
      </c>
      <c r="I356">
        <v>372</v>
      </c>
      <c r="J356" s="4">
        <v>2007</v>
      </c>
      <c r="K356" s="4">
        <v>1.4652777777777778E-2</v>
      </c>
      <c r="L356">
        <v>5</v>
      </c>
      <c r="M356">
        <v>194.1</v>
      </c>
      <c r="N356" t="s">
        <v>895</v>
      </c>
    </row>
    <row r="357" spans="1:14" x14ac:dyDescent="0.35">
      <c r="A357" t="str">
        <f t="shared" si="5"/>
        <v>Воротников ДмитрийМ18</v>
      </c>
      <c r="B357" s="3">
        <v>6</v>
      </c>
      <c r="C357" t="s">
        <v>630</v>
      </c>
      <c r="D357" t="s">
        <v>12</v>
      </c>
      <c r="E357">
        <v>18</v>
      </c>
      <c r="F357" t="s">
        <v>15</v>
      </c>
      <c r="G357" t="s">
        <v>939</v>
      </c>
      <c r="H357" t="s">
        <v>923</v>
      </c>
      <c r="I357">
        <v>371</v>
      </c>
      <c r="J357" s="4">
        <v>2006</v>
      </c>
      <c r="K357" s="4">
        <v>1.6064814814814813E-2</v>
      </c>
      <c r="L357">
        <v>6</v>
      </c>
      <c r="M357">
        <v>183.9</v>
      </c>
      <c r="N357" t="s">
        <v>895</v>
      </c>
    </row>
    <row r="358" spans="1:14" x14ac:dyDescent="0.35">
      <c r="A358" t="str">
        <f t="shared" si="5"/>
        <v>Гулин АртёмМ18</v>
      </c>
      <c r="B358" s="3">
        <v>7</v>
      </c>
      <c r="C358" t="s">
        <v>436</v>
      </c>
      <c r="D358" t="s">
        <v>12</v>
      </c>
      <c r="E358">
        <v>18</v>
      </c>
      <c r="F358" t="s">
        <v>15</v>
      </c>
      <c r="G358" t="s">
        <v>939</v>
      </c>
      <c r="H358" t="s">
        <v>923</v>
      </c>
      <c r="I358">
        <v>369</v>
      </c>
      <c r="J358" s="4">
        <v>2006</v>
      </c>
      <c r="K358" s="4">
        <v>1.7939814814814815E-2</v>
      </c>
      <c r="L358">
        <v>7</v>
      </c>
      <c r="M358">
        <v>170.3</v>
      </c>
      <c r="N358" t="s">
        <v>895</v>
      </c>
    </row>
    <row r="359" spans="1:14" x14ac:dyDescent="0.35">
      <c r="A359" t="str">
        <f t="shared" si="5"/>
        <v>Новиков АндрейМ18</v>
      </c>
      <c r="B359" s="3">
        <v>8</v>
      </c>
      <c r="C359" t="s">
        <v>629</v>
      </c>
      <c r="D359" t="s">
        <v>12</v>
      </c>
      <c r="E359">
        <v>18</v>
      </c>
      <c r="F359" t="s">
        <v>85</v>
      </c>
      <c r="H359" t="s">
        <v>923</v>
      </c>
      <c r="I359">
        <v>374</v>
      </c>
      <c r="J359" s="4">
        <v>2005</v>
      </c>
      <c r="K359" s="4">
        <v>1.9328703703703702E-2</v>
      </c>
      <c r="L359">
        <v>8</v>
      </c>
      <c r="M359">
        <v>160.30000000000001</v>
      </c>
      <c r="N359" t="s">
        <v>895</v>
      </c>
    </row>
    <row r="360" spans="1:14" x14ac:dyDescent="0.35">
      <c r="A360" t="str">
        <f t="shared" si="5"/>
        <v>Клименко АрсенийМ18</v>
      </c>
      <c r="B360" s="3">
        <v>9</v>
      </c>
      <c r="C360" t="s">
        <v>435</v>
      </c>
      <c r="D360" t="s">
        <v>12</v>
      </c>
      <c r="E360">
        <v>18</v>
      </c>
      <c r="F360" t="s">
        <v>51</v>
      </c>
      <c r="H360" t="s">
        <v>923</v>
      </c>
      <c r="I360">
        <v>368</v>
      </c>
      <c r="J360" s="4">
        <v>2006</v>
      </c>
      <c r="K360" s="4">
        <v>2.6840277777777779E-2</v>
      </c>
      <c r="L360">
        <v>9</v>
      </c>
      <c r="M360">
        <v>106</v>
      </c>
      <c r="N360" t="s">
        <v>895</v>
      </c>
    </row>
    <row r="361" spans="1:14" x14ac:dyDescent="0.35">
      <c r="A361" t="str">
        <f t="shared" si="5"/>
        <v/>
      </c>
      <c r="J361" s="4"/>
      <c r="K361" s="4"/>
    </row>
    <row r="362" spans="1:14" ht="46.5" x14ac:dyDescent="0.35">
      <c r="A362" t="str">
        <f t="shared" si="5"/>
        <v>19 КП, 3,2 км</v>
      </c>
      <c r="B362" s="1" t="s">
        <v>438</v>
      </c>
      <c r="C362" t="s">
        <v>952</v>
      </c>
      <c r="J362" s="4"/>
      <c r="K362" s="4"/>
    </row>
    <row r="363" spans="1:14" x14ac:dyDescent="0.35">
      <c r="A363" t="str">
        <f t="shared" si="5"/>
        <v/>
      </c>
      <c r="J363" s="4"/>
      <c r="K363" s="4"/>
    </row>
    <row r="364" spans="1:14" x14ac:dyDescent="0.35">
      <c r="A364" t="str">
        <f t="shared" si="5"/>
        <v>Фамилия, имя</v>
      </c>
      <c r="B364" s="2" t="s">
        <v>2</v>
      </c>
      <c r="C364" t="s">
        <v>3</v>
      </c>
      <c r="D364" t="s">
        <v>4</v>
      </c>
      <c r="E364" t="s">
        <v>5</v>
      </c>
      <c r="F364" t="s">
        <v>6</v>
      </c>
      <c r="H364" t="s">
        <v>918</v>
      </c>
      <c r="I364" t="s">
        <v>919</v>
      </c>
      <c r="J364" s="4" t="s">
        <v>7</v>
      </c>
      <c r="K364" s="4" t="s">
        <v>8</v>
      </c>
      <c r="L364" t="s">
        <v>9</v>
      </c>
      <c r="M364" t="s">
        <v>10</v>
      </c>
    </row>
    <row r="365" spans="1:14" x14ac:dyDescent="0.35">
      <c r="A365" t="str">
        <f t="shared" si="5"/>
        <v>Кандауров ЕвгенийМ35</v>
      </c>
      <c r="B365" s="3">
        <v>1</v>
      </c>
      <c r="C365" t="s">
        <v>477</v>
      </c>
      <c r="D365" t="s">
        <v>12</v>
      </c>
      <c r="E365">
        <v>18</v>
      </c>
      <c r="F365" t="s">
        <v>17</v>
      </c>
      <c r="H365" t="s">
        <v>925</v>
      </c>
      <c r="I365">
        <v>388</v>
      </c>
      <c r="J365" s="4">
        <v>1984</v>
      </c>
      <c r="K365" s="4">
        <v>1.2499999999999999E-2</v>
      </c>
      <c r="L365">
        <v>1</v>
      </c>
      <c r="M365">
        <v>200</v>
      </c>
      <c r="N365" t="s">
        <v>896</v>
      </c>
    </row>
    <row r="366" spans="1:14" x14ac:dyDescent="0.35">
      <c r="A366" t="str">
        <f t="shared" si="5"/>
        <v>Янишевский ВладиславМ35</v>
      </c>
      <c r="B366" s="3">
        <v>2</v>
      </c>
      <c r="C366" t="s">
        <v>440</v>
      </c>
      <c r="D366" t="s">
        <v>12</v>
      </c>
      <c r="E366">
        <v>18</v>
      </c>
      <c r="F366" t="s">
        <v>85</v>
      </c>
      <c r="I366">
        <v>386</v>
      </c>
      <c r="J366" s="4">
        <v>1973</v>
      </c>
      <c r="K366" s="4">
        <v>1.4236111111111111E-2</v>
      </c>
      <c r="L366">
        <v>2</v>
      </c>
      <c r="M366">
        <v>186.2</v>
      </c>
      <c r="N366" t="s">
        <v>896</v>
      </c>
    </row>
    <row r="367" spans="1:14" x14ac:dyDescent="0.35">
      <c r="A367" t="str">
        <f t="shared" si="5"/>
        <v>Баутин АлександрМ35</v>
      </c>
      <c r="B367" s="3">
        <v>3</v>
      </c>
      <c r="C367" t="s">
        <v>631</v>
      </c>
      <c r="D367" t="s">
        <v>632</v>
      </c>
      <c r="E367" t="s">
        <v>633</v>
      </c>
      <c r="F367" t="s">
        <v>634</v>
      </c>
      <c r="H367" t="s">
        <v>923</v>
      </c>
      <c r="I367">
        <v>392</v>
      </c>
      <c r="J367" s="4">
        <v>1984</v>
      </c>
      <c r="K367" s="4">
        <v>1.4236111111111111E-2</v>
      </c>
      <c r="L367">
        <f xml:space="preserve">  2</f>
        <v>2</v>
      </c>
      <c r="M367">
        <v>186.2</v>
      </c>
      <c r="N367" t="s">
        <v>896</v>
      </c>
    </row>
    <row r="368" spans="1:14" x14ac:dyDescent="0.35">
      <c r="A368" t="str">
        <f t="shared" si="5"/>
        <v>Томаровский АнатолийМ35</v>
      </c>
      <c r="B368" s="3">
        <v>4</v>
      </c>
      <c r="C368" t="s">
        <v>791</v>
      </c>
      <c r="D368" t="s">
        <v>12</v>
      </c>
      <c r="E368">
        <v>18</v>
      </c>
      <c r="F368" t="s">
        <v>34</v>
      </c>
      <c r="H368" t="s">
        <v>922</v>
      </c>
      <c r="I368">
        <v>395</v>
      </c>
      <c r="J368" s="4">
        <v>1976</v>
      </c>
      <c r="K368" s="4">
        <v>1.4374999999999999E-2</v>
      </c>
      <c r="L368">
        <v>4</v>
      </c>
      <c r="M368">
        <v>185</v>
      </c>
      <c r="N368" t="s">
        <v>896</v>
      </c>
    </row>
    <row r="369" spans="1:14" x14ac:dyDescent="0.35">
      <c r="A369" t="str">
        <f t="shared" si="5"/>
        <v>Чижов АлексейМ35</v>
      </c>
      <c r="B369" s="3">
        <v>5</v>
      </c>
      <c r="C369" t="s">
        <v>446</v>
      </c>
      <c r="D369" t="s">
        <v>12</v>
      </c>
      <c r="E369">
        <v>18</v>
      </c>
      <c r="F369" t="s">
        <v>17</v>
      </c>
      <c r="I369">
        <v>390</v>
      </c>
      <c r="J369" s="4">
        <v>1973</v>
      </c>
      <c r="K369" s="4">
        <v>1.5289351851851851E-2</v>
      </c>
      <c r="L369">
        <v>5</v>
      </c>
      <c r="M369">
        <v>177.7</v>
      </c>
      <c r="N369" t="s">
        <v>896</v>
      </c>
    </row>
    <row r="370" spans="1:14" x14ac:dyDescent="0.35">
      <c r="A370" t="str">
        <f t="shared" si="5"/>
        <v>Панков АлексейМ35</v>
      </c>
      <c r="B370" s="3">
        <v>6</v>
      </c>
      <c r="C370" t="s">
        <v>958</v>
      </c>
      <c r="D370" t="s">
        <v>12</v>
      </c>
      <c r="E370">
        <v>18</v>
      </c>
      <c r="F370" t="s">
        <v>40</v>
      </c>
      <c r="I370">
        <v>387</v>
      </c>
      <c r="J370" s="4">
        <v>1986</v>
      </c>
      <c r="K370" s="4">
        <v>1.6967592592592593E-2</v>
      </c>
      <c r="L370">
        <v>6</v>
      </c>
      <c r="M370">
        <v>164.3</v>
      </c>
      <c r="N370" t="s">
        <v>896</v>
      </c>
    </row>
    <row r="371" spans="1:14" x14ac:dyDescent="0.35">
      <c r="A371" t="str">
        <f t="shared" si="5"/>
        <v>Хованский НикитаМ35</v>
      </c>
      <c r="B371" s="3">
        <v>7</v>
      </c>
      <c r="C371" t="s">
        <v>795</v>
      </c>
      <c r="D371" t="s">
        <v>12</v>
      </c>
      <c r="E371">
        <v>18</v>
      </c>
      <c r="F371" t="s">
        <v>34</v>
      </c>
      <c r="I371">
        <v>391</v>
      </c>
      <c r="J371" s="4">
        <v>1988</v>
      </c>
      <c r="K371" s="4">
        <v>2.1203703703703707E-2</v>
      </c>
      <c r="L371">
        <v>7</v>
      </c>
      <c r="M371">
        <v>130.4</v>
      </c>
      <c r="N371" t="s">
        <v>896</v>
      </c>
    </row>
    <row r="372" spans="1:14" x14ac:dyDescent="0.35">
      <c r="A372" t="str">
        <f t="shared" si="5"/>
        <v>Демиденков АлександрМ35</v>
      </c>
      <c r="B372" s="3">
        <v>8</v>
      </c>
      <c r="C372" t="s">
        <v>333</v>
      </c>
      <c r="D372" t="s">
        <v>12</v>
      </c>
      <c r="E372">
        <v>18</v>
      </c>
      <c r="F372" t="s">
        <v>53</v>
      </c>
      <c r="I372">
        <v>394</v>
      </c>
      <c r="J372" s="4">
        <v>1979</v>
      </c>
      <c r="K372" s="4">
        <v>2.6689814814814816E-2</v>
      </c>
      <c r="L372">
        <v>8</v>
      </c>
      <c r="M372">
        <v>86.5</v>
      </c>
      <c r="N372" t="s">
        <v>896</v>
      </c>
    </row>
    <row r="373" spans="1:14" x14ac:dyDescent="0.35">
      <c r="A373" t="str">
        <f t="shared" si="5"/>
        <v/>
      </c>
      <c r="J373" s="4"/>
    </row>
    <row r="374" spans="1:14" ht="46.5" x14ac:dyDescent="0.35">
      <c r="A374" t="str">
        <f t="shared" si="5"/>
        <v>16 КП, 2,6 км</v>
      </c>
      <c r="B374" s="1" t="s">
        <v>453</v>
      </c>
      <c r="C374" t="s">
        <v>951</v>
      </c>
      <c r="J374" s="4"/>
      <c r="K374" s="4"/>
    </row>
    <row r="375" spans="1:14" x14ac:dyDescent="0.35">
      <c r="A375" t="str">
        <f t="shared" si="5"/>
        <v/>
      </c>
      <c r="J375" s="4"/>
      <c r="K375" s="4"/>
    </row>
    <row r="376" spans="1:14" x14ac:dyDescent="0.35">
      <c r="A376" t="str">
        <f t="shared" si="5"/>
        <v>Фамилия, имя</v>
      </c>
      <c r="B376" s="2" t="s">
        <v>2</v>
      </c>
      <c r="C376" t="s">
        <v>3</v>
      </c>
      <c r="D376" t="s">
        <v>4</v>
      </c>
      <c r="E376" t="s">
        <v>5</v>
      </c>
      <c r="F376" t="s">
        <v>6</v>
      </c>
      <c r="H376" t="s">
        <v>918</v>
      </c>
      <c r="I376" t="s">
        <v>919</v>
      </c>
      <c r="J376" t="s">
        <v>7</v>
      </c>
      <c r="K376" s="4" t="s">
        <v>8</v>
      </c>
      <c r="L376" t="s">
        <v>9</v>
      </c>
      <c r="M376" t="s">
        <v>10</v>
      </c>
    </row>
    <row r="377" spans="1:14" x14ac:dyDescent="0.35">
      <c r="A377" t="str">
        <f t="shared" si="5"/>
        <v>Вирютин ОлегМ55</v>
      </c>
      <c r="B377" s="3">
        <v>1</v>
      </c>
      <c r="C377" t="s">
        <v>455</v>
      </c>
      <c r="D377" t="s">
        <v>456</v>
      </c>
      <c r="E377" t="s">
        <v>457</v>
      </c>
      <c r="F377" t="s">
        <v>191</v>
      </c>
      <c r="H377" t="s">
        <v>926</v>
      </c>
      <c r="I377">
        <v>313</v>
      </c>
      <c r="J377">
        <v>1966</v>
      </c>
      <c r="K377" s="4">
        <v>1.1574074074074075E-2</v>
      </c>
      <c r="L377">
        <v>1</v>
      </c>
      <c r="M377">
        <v>200</v>
      </c>
      <c r="N377" t="s">
        <v>897</v>
      </c>
    </row>
    <row r="378" spans="1:14" x14ac:dyDescent="0.35">
      <c r="A378" t="str">
        <f t="shared" si="5"/>
        <v>Большунов ГеннадийМ55</v>
      </c>
      <c r="B378" s="3">
        <v>2</v>
      </c>
      <c r="C378" t="s">
        <v>458</v>
      </c>
      <c r="D378" t="s">
        <v>12</v>
      </c>
      <c r="E378">
        <v>18</v>
      </c>
      <c r="F378" t="s">
        <v>40</v>
      </c>
      <c r="H378" t="s">
        <v>925</v>
      </c>
      <c r="I378">
        <v>309</v>
      </c>
      <c r="J378">
        <v>1962</v>
      </c>
      <c r="K378" s="4">
        <v>1.3321759259259261E-2</v>
      </c>
      <c r="L378">
        <v>2</v>
      </c>
      <c r="M378">
        <v>184.9</v>
      </c>
      <c r="N378" t="s">
        <v>897</v>
      </c>
    </row>
    <row r="379" spans="1:14" x14ac:dyDescent="0.35">
      <c r="A379" t="str">
        <f t="shared" si="5"/>
        <v>Грибанов АлександрМ55</v>
      </c>
      <c r="B379" s="3">
        <v>3</v>
      </c>
      <c r="C379" t="s">
        <v>800</v>
      </c>
      <c r="D379" t="s">
        <v>720</v>
      </c>
      <c r="E379" t="s">
        <v>721</v>
      </c>
      <c r="H379" t="s">
        <v>925</v>
      </c>
      <c r="I379">
        <v>310</v>
      </c>
      <c r="J379">
        <v>1959</v>
      </c>
      <c r="K379" s="4">
        <v>1.4756944444444446E-2</v>
      </c>
      <c r="L379">
        <v>3</v>
      </c>
      <c r="M379">
        <v>172.5</v>
      </c>
      <c r="N379" t="s">
        <v>897</v>
      </c>
    </row>
    <row r="380" spans="1:14" x14ac:dyDescent="0.35">
      <c r="A380" t="str">
        <f t="shared" si="5"/>
        <v>Макейчик СергейМ55</v>
      </c>
      <c r="B380" s="3">
        <v>4</v>
      </c>
      <c r="C380" t="s">
        <v>454</v>
      </c>
      <c r="D380" t="s">
        <v>12</v>
      </c>
      <c r="E380">
        <v>18</v>
      </c>
      <c r="F380" t="s">
        <v>40</v>
      </c>
      <c r="H380" t="s">
        <v>926</v>
      </c>
      <c r="I380">
        <v>311</v>
      </c>
      <c r="J380">
        <v>1967</v>
      </c>
      <c r="K380" s="4">
        <v>1.4988425925925926E-2</v>
      </c>
      <c r="L380">
        <v>4</v>
      </c>
      <c r="M380">
        <v>170.5</v>
      </c>
      <c r="N380" t="s">
        <v>897</v>
      </c>
    </row>
    <row r="381" spans="1:14" x14ac:dyDescent="0.35">
      <c r="A381" t="str">
        <f t="shared" si="5"/>
        <v>Косыгин ОлегМ55</v>
      </c>
      <c r="B381" s="3">
        <v>5</v>
      </c>
      <c r="C381" t="s">
        <v>460</v>
      </c>
      <c r="D381" t="s">
        <v>461</v>
      </c>
      <c r="E381" t="s">
        <v>462</v>
      </c>
      <c r="I381">
        <v>315</v>
      </c>
      <c r="J381">
        <v>1968</v>
      </c>
      <c r="K381" s="4">
        <v>2.2962962962962966E-2</v>
      </c>
      <c r="L381">
        <v>5</v>
      </c>
      <c r="M381">
        <v>101.6</v>
      </c>
      <c r="N381" t="s">
        <v>897</v>
      </c>
    </row>
    <row r="382" spans="1:14" x14ac:dyDescent="0.35">
      <c r="A382" t="str">
        <f t="shared" si="5"/>
        <v>Аминев ФагимМ55</v>
      </c>
      <c r="B382" s="3">
        <v>6</v>
      </c>
      <c r="C382" t="s">
        <v>463</v>
      </c>
      <c r="D382" t="s">
        <v>12</v>
      </c>
      <c r="E382">
        <v>18</v>
      </c>
      <c r="F382" t="s">
        <v>27</v>
      </c>
      <c r="I382">
        <v>314</v>
      </c>
      <c r="J382">
        <v>1955</v>
      </c>
      <c r="K382" s="4"/>
      <c r="M382">
        <v>0</v>
      </c>
      <c r="N382" t="s">
        <v>897</v>
      </c>
    </row>
    <row r="383" spans="1:14" x14ac:dyDescent="0.35">
      <c r="A383" t="str">
        <f t="shared" si="5"/>
        <v>М55</v>
      </c>
      <c r="J383" s="4"/>
      <c r="K383" s="4"/>
      <c r="N383" t="s">
        <v>897</v>
      </c>
    </row>
    <row r="384" spans="1:14" ht="46.5" x14ac:dyDescent="0.35">
      <c r="A384" t="str">
        <f t="shared" si="5"/>
        <v>21 КП, 3,5 км</v>
      </c>
      <c r="B384" s="1" t="s">
        <v>464</v>
      </c>
      <c r="C384" t="s">
        <v>959</v>
      </c>
      <c r="J384" s="4"/>
      <c r="K384" s="4"/>
    </row>
    <row r="385" spans="1:14" x14ac:dyDescent="0.35">
      <c r="A385" t="str">
        <f t="shared" si="5"/>
        <v/>
      </c>
      <c r="J385" s="4"/>
      <c r="K385" s="4"/>
    </row>
    <row r="386" spans="1:14" x14ac:dyDescent="0.35">
      <c r="A386" t="str">
        <f t="shared" si="5"/>
        <v>Фамилия, имя</v>
      </c>
      <c r="B386" s="2" t="s">
        <v>2</v>
      </c>
      <c r="C386" t="s">
        <v>3</v>
      </c>
      <c r="D386" t="s">
        <v>4</v>
      </c>
      <c r="E386" t="s">
        <v>5</v>
      </c>
      <c r="F386" t="s">
        <v>6</v>
      </c>
      <c r="H386" t="s">
        <v>918</v>
      </c>
      <c r="I386" t="s">
        <v>919</v>
      </c>
      <c r="J386" s="4" t="s">
        <v>7</v>
      </c>
      <c r="K386" s="4" t="s">
        <v>8</v>
      </c>
      <c r="L386" t="s">
        <v>9</v>
      </c>
      <c r="M386" t="s">
        <v>10</v>
      </c>
    </row>
    <row r="387" spans="1:14" x14ac:dyDescent="0.35">
      <c r="A387" t="str">
        <f t="shared" si="5"/>
        <v>Бунегин КириллМЭ</v>
      </c>
      <c r="B387" s="3">
        <v>1</v>
      </c>
      <c r="C387" t="s">
        <v>475</v>
      </c>
      <c r="D387" t="s">
        <v>12</v>
      </c>
      <c r="E387">
        <v>18</v>
      </c>
      <c r="F387" t="s">
        <v>53</v>
      </c>
      <c r="H387" t="s">
        <v>925</v>
      </c>
      <c r="I387">
        <v>415</v>
      </c>
      <c r="J387" s="4">
        <v>2004</v>
      </c>
      <c r="K387" s="4">
        <v>1.2430555555555554E-2</v>
      </c>
      <c r="L387">
        <v>1</v>
      </c>
      <c r="M387">
        <v>200</v>
      </c>
      <c r="N387" t="s">
        <v>898</v>
      </c>
    </row>
    <row r="388" spans="1:14" x14ac:dyDescent="0.35">
      <c r="A388" t="str">
        <f t="shared" si="5"/>
        <v>Лихачев АндрейМЭ</v>
      </c>
      <c r="B388" s="3">
        <v>2</v>
      </c>
      <c r="C388" t="s">
        <v>645</v>
      </c>
      <c r="D388" t="s">
        <v>12</v>
      </c>
      <c r="E388">
        <v>18</v>
      </c>
      <c r="F388" t="s">
        <v>51</v>
      </c>
      <c r="H388" t="s">
        <v>925</v>
      </c>
      <c r="I388">
        <v>400</v>
      </c>
      <c r="J388" s="4">
        <v>2002</v>
      </c>
      <c r="K388" s="4">
        <v>1.247685185185185E-2</v>
      </c>
      <c r="L388">
        <v>2</v>
      </c>
      <c r="M388">
        <v>199.7</v>
      </c>
      <c r="N388" t="s">
        <v>898</v>
      </c>
    </row>
    <row r="389" spans="1:14" x14ac:dyDescent="0.35">
      <c r="A389" t="str">
        <f t="shared" si="5"/>
        <v>Кралинов КонстантинМЭ</v>
      </c>
      <c r="B389" s="3">
        <v>3</v>
      </c>
      <c r="C389" t="s">
        <v>468</v>
      </c>
      <c r="D389" t="s">
        <v>12</v>
      </c>
      <c r="E389">
        <v>18</v>
      </c>
      <c r="F389" t="s">
        <v>34</v>
      </c>
      <c r="H389" t="s">
        <v>925</v>
      </c>
      <c r="I389">
        <v>403</v>
      </c>
      <c r="J389" s="4">
        <v>1998</v>
      </c>
      <c r="K389" s="4">
        <v>1.292824074074074E-2</v>
      </c>
      <c r="L389">
        <v>3</v>
      </c>
      <c r="M389">
        <v>196</v>
      </c>
      <c r="N389" t="s">
        <v>898</v>
      </c>
    </row>
    <row r="390" spans="1:14" x14ac:dyDescent="0.35">
      <c r="A390" t="str">
        <f t="shared" si="5"/>
        <v>Попов СергейМЭ</v>
      </c>
      <c r="B390" s="3">
        <v>4</v>
      </c>
      <c r="C390" t="s">
        <v>474</v>
      </c>
      <c r="D390" t="s">
        <v>12</v>
      </c>
      <c r="E390">
        <v>18</v>
      </c>
      <c r="F390" t="s">
        <v>15</v>
      </c>
      <c r="G390" t="s">
        <v>939</v>
      </c>
      <c r="H390" t="s">
        <v>926</v>
      </c>
      <c r="I390">
        <v>413</v>
      </c>
      <c r="J390" s="4">
        <v>1995</v>
      </c>
      <c r="K390" s="4">
        <v>1.3043981481481483E-2</v>
      </c>
      <c r="L390">
        <v>4</v>
      </c>
      <c r="M390">
        <v>195.1</v>
      </c>
      <c r="N390" t="s">
        <v>898</v>
      </c>
    </row>
    <row r="391" spans="1:14" x14ac:dyDescent="0.35">
      <c r="A391" t="str">
        <f t="shared" si="5"/>
        <v>Бунегин ИльяМЭ</v>
      </c>
      <c r="B391" s="3">
        <v>5</v>
      </c>
      <c r="C391" t="s">
        <v>479</v>
      </c>
      <c r="D391" t="s">
        <v>12</v>
      </c>
      <c r="E391">
        <v>18</v>
      </c>
      <c r="F391" t="s">
        <v>53</v>
      </c>
      <c r="H391" t="s">
        <v>925</v>
      </c>
      <c r="I391">
        <v>419</v>
      </c>
      <c r="J391" s="4">
        <v>2004</v>
      </c>
      <c r="K391" s="4">
        <v>1.3078703703703703E-2</v>
      </c>
      <c r="L391">
        <v>5</v>
      </c>
      <c r="M391">
        <v>194.8</v>
      </c>
      <c r="N391" t="s">
        <v>898</v>
      </c>
    </row>
    <row r="392" spans="1:14" x14ac:dyDescent="0.35">
      <c r="A392" t="str">
        <f t="shared" si="5"/>
        <v>Журавлёв ЗахарМЭ</v>
      </c>
      <c r="B392" s="3">
        <v>6</v>
      </c>
      <c r="C392" t="s">
        <v>478</v>
      </c>
      <c r="D392" t="s">
        <v>442</v>
      </c>
      <c r="E392" t="s">
        <v>443</v>
      </c>
      <c r="F392" t="s">
        <v>444</v>
      </c>
      <c r="H392" t="s">
        <v>925</v>
      </c>
      <c r="I392">
        <v>404</v>
      </c>
      <c r="J392" s="4">
        <v>2003</v>
      </c>
      <c r="K392" s="4">
        <v>1.3634259259259257E-2</v>
      </c>
      <c r="L392">
        <v>6</v>
      </c>
      <c r="M392">
        <v>190.4</v>
      </c>
      <c r="N392" t="s">
        <v>898</v>
      </c>
    </row>
    <row r="393" spans="1:14" x14ac:dyDescent="0.35">
      <c r="A393" t="str">
        <f t="shared" si="5"/>
        <v>Дегтярёв ДмитрийМЭ</v>
      </c>
      <c r="B393" s="3">
        <v>7</v>
      </c>
      <c r="C393" t="s">
        <v>476</v>
      </c>
      <c r="D393" t="s">
        <v>12</v>
      </c>
      <c r="E393">
        <v>18</v>
      </c>
      <c r="F393" t="s">
        <v>25</v>
      </c>
      <c r="H393" t="s">
        <v>925</v>
      </c>
      <c r="I393">
        <v>399</v>
      </c>
      <c r="J393" s="4">
        <v>1993</v>
      </c>
      <c r="K393" s="4">
        <v>1.3726851851851851E-2</v>
      </c>
      <c r="L393">
        <v>7</v>
      </c>
      <c r="M393">
        <v>189.6</v>
      </c>
      <c r="N393" t="s">
        <v>898</v>
      </c>
    </row>
    <row r="394" spans="1:14" x14ac:dyDescent="0.35">
      <c r="A394" t="str">
        <f t="shared" si="5"/>
        <v>Своеволин АлександрМЭ</v>
      </c>
      <c r="B394" s="3">
        <v>8</v>
      </c>
      <c r="C394" t="s">
        <v>482</v>
      </c>
      <c r="D394" t="s">
        <v>12</v>
      </c>
      <c r="E394">
        <v>18</v>
      </c>
      <c r="F394" t="s">
        <v>22</v>
      </c>
      <c r="H394" t="s">
        <v>926</v>
      </c>
      <c r="I394">
        <v>408</v>
      </c>
      <c r="J394" s="4">
        <v>1996</v>
      </c>
      <c r="K394" s="4">
        <v>1.4108796296296295E-2</v>
      </c>
      <c r="L394">
        <v>8</v>
      </c>
      <c r="M394">
        <v>186.5</v>
      </c>
      <c r="N394" t="s">
        <v>898</v>
      </c>
    </row>
    <row r="395" spans="1:14" x14ac:dyDescent="0.35">
      <c r="A395" t="str">
        <f t="shared" si="5"/>
        <v>Грибков НикитаМЭ</v>
      </c>
      <c r="B395" s="3">
        <v>9</v>
      </c>
      <c r="C395" t="s">
        <v>483</v>
      </c>
      <c r="D395" t="s">
        <v>12</v>
      </c>
      <c r="E395">
        <v>18</v>
      </c>
      <c r="F395" t="s">
        <v>53</v>
      </c>
      <c r="H395" t="s">
        <v>925</v>
      </c>
      <c r="I395">
        <v>405</v>
      </c>
      <c r="J395" s="4">
        <v>2004</v>
      </c>
      <c r="K395" s="4">
        <v>1.4236111111111111E-2</v>
      </c>
      <c r="L395">
        <v>9</v>
      </c>
      <c r="M395">
        <v>185.5</v>
      </c>
      <c r="N395" t="s">
        <v>898</v>
      </c>
    </row>
    <row r="396" spans="1:14" x14ac:dyDescent="0.35">
      <c r="A396" t="str">
        <f t="shared" si="5"/>
        <v>Лихачёв МихаилМЭ</v>
      </c>
      <c r="B396" s="3">
        <v>10</v>
      </c>
      <c r="C396" t="s">
        <v>806</v>
      </c>
      <c r="D396" t="s">
        <v>12</v>
      </c>
      <c r="E396">
        <v>18</v>
      </c>
      <c r="F396" t="s">
        <v>15</v>
      </c>
      <c r="G396" t="s">
        <v>939</v>
      </c>
      <c r="H396" t="s">
        <v>923</v>
      </c>
      <c r="I396">
        <v>411</v>
      </c>
      <c r="J396" s="4">
        <v>1996</v>
      </c>
      <c r="K396" s="4">
        <v>1.4490740740740742E-2</v>
      </c>
      <c r="L396">
        <v>10</v>
      </c>
      <c r="M396">
        <v>183.5</v>
      </c>
      <c r="N396" t="s">
        <v>898</v>
      </c>
    </row>
    <row r="397" spans="1:14" x14ac:dyDescent="0.35">
      <c r="A397" t="str">
        <f t="shared" ref="A397:A410" si="6">C397&amp;N397</f>
        <v>Треглазов ЮрийМЭ</v>
      </c>
      <c r="B397" s="3">
        <v>11</v>
      </c>
      <c r="C397" t="s">
        <v>868</v>
      </c>
      <c r="D397" t="s">
        <v>442</v>
      </c>
      <c r="E397" t="s">
        <v>443</v>
      </c>
      <c r="F397" t="s">
        <v>444</v>
      </c>
      <c r="I397">
        <v>418</v>
      </c>
      <c r="J397" s="4">
        <v>2002</v>
      </c>
      <c r="K397" s="4">
        <v>1.4733796296296295E-2</v>
      </c>
      <c r="L397">
        <v>11</v>
      </c>
      <c r="M397">
        <v>181.5</v>
      </c>
      <c r="N397" t="s">
        <v>898</v>
      </c>
    </row>
    <row r="398" spans="1:14" x14ac:dyDescent="0.35">
      <c r="A398" t="str">
        <f t="shared" si="6"/>
        <v>Иконников ВладиславМЭ</v>
      </c>
      <c r="B398" s="3">
        <v>12</v>
      </c>
      <c r="C398" t="s">
        <v>869</v>
      </c>
      <c r="D398" t="s">
        <v>442</v>
      </c>
      <c r="E398" t="s">
        <v>443</v>
      </c>
      <c r="F398" t="s">
        <v>444</v>
      </c>
      <c r="H398" t="s">
        <v>925</v>
      </c>
      <c r="I398">
        <v>410</v>
      </c>
      <c r="J398" s="4">
        <v>2001</v>
      </c>
      <c r="K398" s="4">
        <v>1.486111111111111E-2</v>
      </c>
      <c r="L398">
        <v>12</v>
      </c>
      <c r="M398">
        <v>180.5</v>
      </c>
      <c r="N398" t="s">
        <v>898</v>
      </c>
    </row>
    <row r="399" spans="1:14" x14ac:dyDescent="0.35">
      <c r="A399" t="str">
        <f t="shared" si="6"/>
        <v>Антипов АлександрМЭ</v>
      </c>
      <c r="B399" s="3">
        <v>13</v>
      </c>
      <c r="C399" t="s">
        <v>487</v>
      </c>
      <c r="D399" t="s">
        <v>12</v>
      </c>
      <c r="E399">
        <v>18</v>
      </c>
      <c r="F399" t="s">
        <v>15</v>
      </c>
      <c r="G399" t="s">
        <v>939</v>
      </c>
      <c r="H399" t="s">
        <v>925</v>
      </c>
      <c r="I399">
        <v>416</v>
      </c>
      <c r="J399" s="4">
        <v>1998</v>
      </c>
      <c r="K399" s="4">
        <v>1.5532407407407406E-2</v>
      </c>
      <c r="L399">
        <v>13</v>
      </c>
      <c r="M399">
        <v>175.1</v>
      </c>
      <c r="N399" t="s">
        <v>898</v>
      </c>
    </row>
    <row r="400" spans="1:14" x14ac:dyDescent="0.35">
      <c r="A400" t="str">
        <f t="shared" si="6"/>
        <v>Пасморнов МаксимМЭ</v>
      </c>
      <c r="B400" s="3">
        <v>14</v>
      </c>
      <c r="C400" t="s">
        <v>657</v>
      </c>
      <c r="D400" t="s">
        <v>12</v>
      </c>
      <c r="E400">
        <v>18</v>
      </c>
      <c r="F400" t="s">
        <v>15</v>
      </c>
      <c r="G400" t="s">
        <v>939</v>
      </c>
      <c r="H400" t="s">
        <v>925</v>
      </c>
      <c r="I400">
        <v>402</v>
      </c>
      <c r="J400" s="4">
        <v>2002</v>
      </c>
      <c r="K400" s="4">
        <v>1.5682870370370371E-2</v>
      </c>
      <c r="L400">
        <v>14</v>
      </c>
      <c r="M400">
        <v>173.9</v>
      </c>
      <c r="N400" t="s">
        <v>898</v>
      </c>
    </row>
    <row r="401" spans="1:14" x14ac:dyDescent="0.35">
      <c r="A401" t="str">
        <f t="shared" si="6"/>
        <v>Шаров АртёмМЭ</v>
      </c>
      <c r="B401" s="3">
        <v>15</v>
      </c>
      <c r="C401" t="s">
        <v>503</v>
      </c>
      <c r="D401" t="s">
        <v>12</v>
      </c>
      <c r="E401">
        <v>18</v>
      </c>
      <c r="F401" t="s">
        <v>22</v>
      </c>
      <c r="H401" t="s">
        <v>920</v>
      </c>
      <c r="I401">
        <v>422</v>
      </c>
      <c r="J401" s="4">
        <v>1992</v>
      </c>
      <c r="K401" s="4">
        <v>1.5682870370370371E-2</v>
      </c>
      <c r="L401">
        <f xml:space="preserve"> 14</f>
        <v>14</v>
      </c>
      <c r="M401">
        <v>173.9</v>
      </c>
      <c r="N401" t="s">
        <v>898</v>
      </c>
    </row>
    <row r="402" spans="1:14" x14ac:dyDescent="0.35">
      <c r="A402" t="str">
        <f t="shared" si="6"/>
        <v>Аминев ЕфимМЭ</v>
      </c>
      <c r="B402" s="3">
        <v>16</v>
      </c>
      <c r="C402" t="s">
        <v>489</v>
      </c>
      <c r="D402" t="s">
        <v>12</v>
      </c>
      <c r="E402">
        <v>18</v>
      </c>
      <c r="F402" t="s">
        <v>27</v>
      </c>
      <c r="H402" t="s">
        <v>923</v>
      </c>
      <c r="I402">
        <v>417</v>
      </c>
      <c r="J402" s="4">
        <v>1988</v>
      </c>
      <c r="K402" s="4">
        <v>1.5717592592592592E-2</v>
      </c>
      <c r="L402">
        <v>16</v>
      </c>
      <c r="M402">
        <v>173.6</v>
      </c>
      <c r="N402" t="s">
        <v>898</v>
      </c>
    </row>
    <row r="403" spans="1:14" x14ac:dyDescent="0.35">
      <c r="A403" t="str">
        <f t="shared" si="6"/>
        <v>Гречкин ЯковМЭ</v>
      </c>
      <c r="B403" s="3">
        <v>17</v>
      </c>
      <c r="C403" t="s">
        <v>490</v>
      </c>
      <c r="D403" t="s">
        <v>442</v>
      </c>
      <c r="E403" t="s">
        <v>443</v>
      </c>
      <c r="F403" t="s">
        <v>444</v>
      </c>
      <c r="H403" t="s">
        <v>922</v>
      </c>
      <c r="I403">
        <v>401</v>
      </c>
      <c r="J403" s="4">
        <v>2003</v>
      </c>
      <c r="K403" s="4">
        <v>1.5949074074074074E-2</v>
      </c>
      <c r="L403">
        <v>17</v>
      </c>
      <c r="M403">
        <v>171.7</v>
      </c>
      <c r="N403" t="s">
        <v>898</v>
      </c>
    </row>
    <row r="404" spans="1:14" x14ac:dyDescent="0.35">
      <c r="A404" t="str">
        <f t="shared" si="6"/>
        <v>Зыгало СлаваМЭ</v>
      </c>
      <c r="B404" s="3">
        <v>18</v>
      </c>
      <c r="C404" t="s">
        <v>492</v>
      </c>
      <c r="D404" t="s">
        <v>493</v>
      </c>
      <c r="E404" t="s">
        <v>494</v>
      </c>
      <c r="F404" t="s">
        <v>495</v>
      </c>
      <c r="H404" t="s">
        <v>923</v>
      </c>
      <c r="I404">
        <v>397</v>
      </c>
      <c r="J404" s="4">
        <v>1994</v>
      </c>
      <c r="K404" s="4">
        <v>1.6307870370370372E-2</v>
      </c>
      <c r="L404">
        <v>18</v>
      </c>
      <c r="M404">
        <v>168.9</v>
      </c>
      <c r="N404" t="s">
        <v>898</v>
      </c>
    </row>
    <row r="405" spans="1:14" x14ac:dyDescent="0.35">
      <c r="A405" t="str">
        <f t="shared" si="6"/>
        <v>Семилуцкий АлексейМЭ</v>
      </c>
      <c r="B405" s="3">
        <v>19</v>
      </c>
      <c r="C405" t="s">
        <v>502</v>
      </c>
      <c r="D405" t="s">
        <v>12</v>
      </c>
      <c r="E405">
        <v>18</v>
      </c>
      <c r="F405" t="s">
        <v>25</v>
      </c>
      <c r="H405" t="s">
        <v>923</v>
      </c>
      <c r="I405">
        <v>409</v>
      </c>
      <c r="J405" s="4">
        <v>1989</v>
      </c>
      <c r="K405" s="4">
        <v>1.6574074074074074E-2</v>
      </c>
      <c r="L405">
        <v>19</v>
      </c>
      <c r="M405">
        <v>166.7</v>
      </c>
      <c r="N405" t="s">
        <v>898</v>
      </c>
    </row>
    <row r="406" spans="1:14" x14ac:dyDescent="0.35">
      <c r="A406" t="str">
        <f t="shared" si="6"/>
        <v>Чужиков ЕвгенийМЭ</v>
      </c>
      <c r="B406" s="3">
        <v>20</v>
      </c>
      <c r="C406" t="s">
        <v>654</v>
      </c>
      <c r="D406" t="s">
        <v>12</v>
      </c>
      <c r="E406">
        <v>18</v>
      </c>
      <c r="F406" t="s">
        <v>51</v>
      </c>
      <c r="H406" t="s">
        <v>923</v>
      </c>
      <c r="I406">
        <v>420</v>
      </c>
      <c r="J406" s="4">
        <v>1995</v>
      </c>
      <c r="K406" s="4">
        <v>1.7280092592592593E-2</v>
      </c>
      <c r="L406">
        <v>20</v>
      </c>
      <c r="M406">
        <v>161</v>
      </c>
      <c r="N406" t="s">
        <v>898</v>
      </c>
    </row>
    <row r="407" spans="1:14" x14ac:dyDescent="0.35">
      <c r="A407" t="str">
        <f t="shared" si="6"/>
        <v>Безводинских ЗахарМЭ</v>
      </c>
      <c r="B407" s="3">
        <v>21</v>
      </c>
      <c r="C407" t="s">
        <v>467</v>
      </c>
      <c r="D407" t="s">
        <v>442</v>
      </c>
      <c r="E407" t="s">
        <v>443</v>
      </c>
      <c r="F407" t="s">
        <v>444</v>
      </c>
      <c r="H407" t="s">
        <v>925</v>
      </c>
      <c r="I407">
        <v>412</v>
      </c>
      <c r="J407" s="4">
        <v>2003</v>
      </c>
      <c r="K407" s="4">
        <v>1.9560185185185184E-2</v>
      </c>
      <c r="L407">
        <v>21</v>
      </c>
      <c r="M407">
        <v>142.69999999999999</v>
      </c>
      <c r="N407" t="s">
        <v>898</v>
      </c>
    </row>
    <row r="408" spans="1:14" x14ac:dyDescent="0.35">
      <c r="A408" t="str">
        <f t="shared" si="6"/>
        <v>Исаенко НикитаМЭ</v>
      </c>
      <c r="B408" s="3">
        <v>22</v>
      </c>
      <c r="C408" t="s">
        <v>658</v>
      </c>
      <c r="D408" t="s">
        <v>442</v>
      </c>
      <c r="E408" t="s">
        <v>443</v>
      </c>
      <c r="F408" t="s">
        <v>444</v>
      </c>
      <c r="H408" t="s">
        <v>922</v>
      </c>
      <c r="I408">
        <v>414</v>
      </c>
      <c r="J408" s="4">
        <v>2003</v>
      </c>
      <c r="K408" s="4">
        <v>2.3969907407407409E-2</v>
      </c>
      <c r="L408">
        <v>22</v>
      </c>
      <c r="M408">
        <v>107.2</v>
      </c>
      <c r="N408" t="s">
        <v>898</v>
      </c>
    </row>
    <row r="409" spans="1:14" x14ac:dyDescent="0.35">
      <c r="A409" t="str">
        <f t="shared" si="6"/>
        <v>Прозоровский ВладиславМЭ</v>
      </c>
      <c r="B409" s="3">
        <v>23</v>
      </c>
      <c r="C409" t="s">
        <v>484</v>
      </c>
      <c r="D409" t="s">
        <v>12</v>
      </c>
      <c r="E409">
        <v>18</v>
      </c>
      <c r="F409" t="s">
        <v>27</v>
      </c>
      <c r="H409" t="s">
        <v>925</v>
      </c>
      <c r="I409">
        <v>406</v>
      </c>
      <c r="J409" s="4">
        <v>1990</v>
      </c>
      <c r="K409" s="4"/>
      <c r="M409">
        <v>0</v>
      </c>
      <c r="N409" t="s">
        <v>898</v>
      </c>
    </row>
    <row r="410" spans="1:14" x14ac:dyDescent="0.35">
      <c r="A410" t="str">
        <f t="shared" si="6"/>
        <v>Кудрин АртёмМЭ</v>
      </c>
      <c r="B410" s="3">
        <v>24</v>
      </c>
      <c r="C410" t="s">
        <v>481</v>
      </c>
      <c r="D410" t="s">
        <v>442</v>
      </c>
      <c r="E410" t="s">
        <v>443</v>
      </c>
      <c r="F410" t="s">
        <v>444</v>
      </c>
      <c r="H410" t="s">
        <v>925</v>
      </c>
      <c r="I410">
        <v>407</v>
      </c>
      <c r="J410" s="4">
        <v>2002</v>
      </c>
      <c r="K410" s="4"/>
      <c r="M410">
        <v>0</v>
      </c>
      <c r="N410" t="s">
        <v>898</v>
      </c>
    </row>
    <row r="411" spans="1:14" x14ac:dyDescent="0.35">
      <c r="J411" s="4"/>
      <c r="K411" s="4"/>
      <c r="N411" t="s">
        <v>898</v>
      </c>
    </row>
    <row r="412" spans="1:14" ht="15.5" x14ac:dyDescent="0.35">
      <c r="B412" s="1"/>
      <c r="J412" s="4"/>
      <c r="K412" s="4"/>
    </row>
    <row r="413" spans="1:14" x14ac:dyDescent="0.35">
      <c r="J413" s="4"/>
      <c r="K413" s="4"/>
    </row>
    <row r="414" spans="1:14" x14ac:dyDescent="0.35">
      <c r="B414" s="2"/>
      <c r="J414" s="4"/>
      <c r="K414" s="4"/>
    </row>
    <row r="415" spans="1:14" x14ac:dyDescent="0.35">
      <c r="B415" s="3"/>
      <c r="K415" s="4"/>
    </row>
    <row r="416" spans="1:14" x14ac:dyDescent="0.35">
      <c r="B416" s="3"/>
      <c r="K416" s="4"/>
    </row>
    <row r="417" spans="2:11" x14ac:dyDescent="0.35">
      <c r="B417" s="3"/>
      <c r="K417" s="4"/>
    </row>
    <row r="418" spans="2:11" x14ac:dyDescent="0.35">
      <c r="B418" s="3"/>
      <c r="K418" s="4"/>
    </row>
    <row r="419" spans="2:11" x14ac:dyDescent="0.35">
      <c r="B419" s="3"/>
      <c r="K419" s="4"/>
    </row>
    <row r="420" spans="2:11" x14ac:dyDescent="0.35">
      <c r="B420" s="3"/>
      <c r="J420" s="4"/>
      <c r="K420" s="4"/>
    </row>
    <row r="421" spans="2:11" x14ac:dyDescent="0.35">
      <c r="B421" s="3"/>
      <c r="J421" s="4"/>
      <c r="K421" s="4"/>
    </row>
    <row r="422" spans="2:11" x14ac:dyDescent="0.35">
      <c r="B422" s="3"/>
      <c r="J422" s="4"/>
      <c r="K422" s="4"/>
    </row>
    <row r="423" spans="2:11" x14ac:dyDescent="0.35">
      <c r="B423" s="3"/>
      <c r="J423" s="4"/>
      <c r="K423" s="4"/>
    </row>
    <row r="424" spans="2:11" x14ac:dyDescent="0.35">
      <c r="B424" s="3"/>
      <c r="J424" s="4"/>
      <c r="K424" s="4"/>
    </row>
    <row r="425" spans="2:11" x14ac:dyDescent="0.35">
      <c r="B425" s="3"/>
      <c r="J425" s="4"/>
      <c r="K425" s="4"/>
    </row>
    <row r="426" spans="2:11" x14ac:dyDescent="0.35">
      <c r="B426" s="3"/>
      <c r="J426" s="4"/>
      <c r="K426" s="4"/>
    </row>
    <row r="427" spans="2:11" x14ac:dyDescent="0.35">
      <c r="B427" s="3"/>
      <c r="J427" s="4"/>
      <c r="K427" s="4"/>
    </row>
    <row r="428" spans="2:11" x14ac:dyDescent="0.35">
      <c r="B428" s="3"/>
      <c r="J428" s="4"/>
      <c r="K428" s="4"/>
    </row>
    <row r="429" spans="2:11" x14ac:dyDescent="0.35">
      <c r="B429" s="3"/>
      <c r="J429" s="4"/>
      <c r="K429" s="4"/>
    </row>
    <row r="430" spans="2:11" x14ac:dyDescent="0.35">
      <c r="B430" s="3"/>
      <c r="J430" s="4"/>
      <c r="K430" s="4"/>
    </row>
    <row r="431" spans="2:11" x14ac:dyDescent="0.35">
      <c r="B431" s="3"/>
      <c r="J431" s="4"/>
      <c r="K431" s="4"/>
    </row>
    <row r="432" spans="2:11" x14ac:dyDescent="0.35">
      <c r="B432" s="3"/>
      <c r="J432" s="4"/>
      <c r="K432" s="4"/>
    </row>
    <row r="433" spans="2:11" x14ac:dyDescent="0.35">
      <c r="B433" s="3"/>
      <c r="J433" s="4"/>
      <c r="K433" s="4"/>
    </row>
    <row r="434" spans="2:11" x14ac:dyDescent="0.35">
      <c r="B434" s="3"/>
      <c r="J434" s="4"/>
      <c r="K434" s="4"/>
    </row>
    <row r="435" spans="2:11" x14ac:dyDescent="0.35">
      <c r="B435" s="3"/>
      <c r="K435" s="4"/>
    </row>
    <row r="436" spans="2:11" x14ac:dyDescent="0.35">
      <c r="B436" s="3"/>
      <c r="K436" s="4"/>
    </row>
    <row r="437" spans="2:11" x14ac:dyDescent="0.35">
      <c r="B437" s="3"/>
      <c r="K437" s="4"/>
    </row>
    <row r="438" spans="2:11" x14ac:dyDescent="0.35">
      <c r="B438" s="3"/>
      <c r="K438" s="4"/>
    </row>
    <row r="439" spans="2:11" x14ac:dyDescent="0.35">
      <c r="B439" s="3"/>
      <c r="J439" s="4"/>
      <c r="K439" s="4"/>
    </row>
    <row r="440" spans="2:11" x14ac:dyDescent="0.35">
      <c r="B440" s="3"/>
      <c r="J440" s="4"/>
      <c r="K440" s="4"/>
    </row>
    <row r="441" spans="2:11" x14ac:dyDescent="0.35">
      <c r="B441" s="3"/>
      <c r="J441" s="4"/>
      <c r="K441" s="4"/>
    </row>
    <row r="442" spans="2:11" x14ac:dyDescent="0.35">
      <c r="B442" s="3"/>
      <c r="J442" s="4"/>
    </row>
    <row r="443" spans="2:11" x14ac:dyDescent="0.35">
      <c r="B443" s="3"/>
      <c r="J443" s="4"/>
    </row>
    <row r="444" spans="2:11" x14ac:dyDescent="0.35">
      <c r="B444" s="3"/>
      <c r="J444" s="4"/>
    </row>
    <row r="445" spans="2:11" x14ac:dyDescent="0.35">
      <c r="J445" s="4"/>
    </row>
    <row r="446" spans="2:11" x14ac:dyDescent="0.35">
      <c r="B446" s="3"/>
      <c r="J446" s="4"/>
    </row>
    <row r="447" spans="2:11" x14ac:dyDescent="0.35">
      <c r="B447" s="3"/>
      <c r="J447" s="4"/>
    </row>
    <row r="448" spans="2:11" x14ac:dyDescent="0.35">
      <c r="B448" s="3"/>
      <c r="J448" s="4"/>
    </row>
    <row r="449" spans="2:10" x14ac:dyDescent="0.35">
      <c r="B449" s="3"/>
      <c r="J449" s="4"/>
    </row>
    <row r="450" spans="2:10" x14ac:dyDescent="0.35">
      <c r="B450" s="3"/>
      <c r="J450" s="4"/>
    </row>
    <row r="451" spans="2:10" x14ac:dyDescent="0.35">
      <c r="B451" s="3"/>
      <c r="J451" s="4"/>
    </row>
    <row r="452" spans="2:10" x14ac:dyDescent="0.35">
      <c r="B452" s="3"/>
      <c r="J452" s="4"/>
    </row>
    <row r="453" spans="2:10" x14ac:dyDescent="0.35">
      <c r="B453" s="3"/>
      <c r="J453" s="4"/>
    </row>
    <row r="454" spans="2:10" x14ac:dyDescent="0.35">
      <c r="B454" s="3"/>
      <c r="J454" s="4"/>
    </row>
    <row r="455" spans="2:10" x14ac:dyDescent="0.35">
      <c r="B455" s="3"/>
      <c r="J455" s="4"/>
    </row>
    <row r="456" spans="2:10" x14ac:dyDescent="0.35">
      <c r="B456" s="3"/>
      <c r="J456" s="4"/>
    </row>
    <row r="458" spans="2:10" ht="15.5" x14ac:dyDescent="0.35">
      <c r="B458" s="1"/>
    </row>
    <row r="460" spans="2:10" x14ac:dyDescent="0.35">
      <c r="B460" s="2"/>
    </row>
    <row r="461" spans="2:10" x14ac:dyDescent="0.35">
      <c r="B461" s="3"/>
      <c r="J461" s="4"/>
    </row>
    <row r="462" spans="2:10" x14ac:dyDescent="0.35">
      <c r="B462" s="3"/>
      <c r="J462" s="4"/>
    </row>
    <row r="463" spans="2:10" x14ac:dyDescent="0.35">
      <c r="B463" s="3"/>
      <c r="J463" s="4"/>
    </row>
    <row r="464" spans="2:10" x14ac:dyDescent="0.35">
      <c r="B464" s="3"/>
      <c r="J464" s="4"/>
    </row>
    <row r="465" spans="2:10" x14ac:dyDescent="0.35">
      <c r="B465" s="3"/>
      <c r="J465" s="4"/>
    </row>
    <row r="466" spans="2:10" x14ac:dyDescent="0.35">
      <c r="B466" s="3"/>
      <c r="J466" s="4"/>
    </row>
    <row r="467" spans="2:10" x14ac:dyDescent="0.35">
      <c r="B467" s="3"/>
      <c r="J467" s="4"/>
    </row>
    <row r="469" spans="2:10" ht="15.5" x14ac:dyDescent="0.35">
      <c r="B469" s="1"/>
    </row>
    <row r="471" spans="2:10" x14ac:dyDescent="0.35">
      <c r="B471" s="2"/>
    </row>
    <row r="472" spans="2:10" x14ac:dyDescent="0.35">
      <c r="B472" s="3"/>
      <c r="J472" s="4"/>
    </row>
    <row r="473" spans="2:10" x14ac:dyDescent="0.35">
      <c r="B473" s="3"/>
      <c r="J473" s="4"/>
    </row>
    <row r="474" spans="2:10" x14ac:dyDescent="0.35">
      <c r="B474" s="3"/>
      <c r="J474" s="4"/>
    </row>
    <row r="475" spans="2:10" x14ac:dyDescent="0.35">
      <c r="B475" s="3"/>
      <c r="J475" s="4"/>
    </row>
    <row r="476" spans="2:10" x14ac:dyDescent="0.35">
      <c r="B476" s="3"/>
      <c r="J476" s="4"/>
    </row>
    <row r="477" spans="2:10" x14ac:dyDescent="0.35">
      <c r="B477" s="3"/>
      <c r="J477" s="4"/>
    </row>
    <row r="478" spans="2:10" x14ac:dyDescent="0.35">
      <c r="B478" s="3"/>
      <c r="J478" s="4"/>
    </row>
    <row r="479" spans="2:10" x14ac:dyDescent="0.35">
      <c r="B479" s="3"/>
      <c r="J479" s="4"/>
    </row>
    <row r="480" spans="2:10" x14ac:dyDescent="0.35">
      <c r="B480" s="3"/>
      <c r="J480" s="4"/>
    </row>
    <row r="481" spans="2:10" x14ac:dyDescent="0.35">
      <c r="B481" s="3"/>
      <c r="J481" s="4"/>
    </row>
    <row r="482" spans="2:10" x14ac:dyDescent="0.35">
      <c r="B482" s="3"/>
      <c r="J482" s="4"/>
    </row>
    <row r="483" spans="2:10" x14ac:dyDescent="0.35">
      <c r="B483" s="3"/>
      <c r="J483" s="4"/>
    </row>
    <row r="484" spans="2:10" x14ac:dyDescent="0.35">
      <c r="B484" s="3"/>
      <c r="J484" s="4"/>
    </row>
    <row r="485" spans="2:10" x14ac:dyDescent="0.35">
      <c r="B485" s="3"/>
      <c r="J485" s="4"/>
    </row>
    <row r="486" spans="2:10" x14ac:dyDescent="0.35">
      <c r="B486" s="3"/>
      <c r="J486" s="4"/>
    </row>
    <row r="487" spans="2:10" x14ac:dyDescent="0.35">
      <c r="B487" s="3"/>
      <c r="J487" s="4"/>
    </row>
    <row r="488" spans="2:10" x14ac:dyDescent="0.35">
      <c r="B488" s="3"/>
      <c r="J488" s="4"/>
    </row>
    <row r="489" spans="2:10" x14ac:dyDescent="0.35">
      <c r="B489" s="3"/>
      <c r="J489" s="4"/>
    </row>
    <row r="490" spans="2:10" x14ac:dyDescent="0.35">
      <c r="B490" s="3"/>
      <c r="J490" s="4"/>
    </row>
    <row r="491" spans="2:10" x14ac:dyDescent="0.35">
      <c r="B491" s="3"/>
      <c r="J491" s="4"/>
    </row>
    <row r="492" spans="2:10" x14ac:dyDescent="0.35">
      <c r="B492" s="3"/>
      <c r="J492" s="4"/>
    </row>
    <row r="493" spans="2:10" x14ac:dyDescent="0.35">
      <c r="B493" s="3"/>
      <c r="J493" s="4"/>
    </row>
    <row r="494" spans="2:10" x14ac:dyDescent="0.35">
      <c r="B494" s="3"/>
      <c r="J494" s="4"/>
    </row>
    <row r="495" spans="2:10" x14ac:dyDescent="0.35">
      <c r="B495" s="3"/>
      <c r="J495" s="4"/>
    </row>
    <row r="496" spans="2:10" x14ac:dyDescent="0.35">
      <c r="B496" s="3"/>
      <c r="J496" s="4"/>
    </row>
    <row r="497" spans="2:10" x14ac:dyDescent="0.35">
      <c r="B497" s="3"/>
      <c r="J497" s="4"/>
    </row>
    <row r="498" spans="2:10" x14ac:dyDescent="0.35">
      <c r="B498" s="3"/>
      <c r="J498" s="4"/>
    </row>
    <row r="499" spans="2:10" x14ac:dyDescent="0.35">
      <c r="B499" s="3"/>
      <c r="J499" s="4"/>
    </row>
    <row r="500" spans="2:10" x14ac:dyDescent="0.35">
      <c r="B500" s="3"/>
      <c r="J500" s="4"/>
    </row>
    <row r="501" spans="2:10" x14ac:dyDescent="0.35">
      <c r="B501" s="3"/>
    </row>
    <row r="502" spans="2:10" x14ac:dyDescent="0.35">
      <c r="B502" s="3"/>
    </row>
    <row r="503" spans="2:10" x14ac:dyDescent="0.35">
      <c r="B503" s="3"/>
    </row>
    <row r="505" spans="2:10" ht="15.5" x14ac:dyDescent="0.35">
      <c r="B505" s="1"/>
    </row>
    <row r="507" spans="2:10" x14ac:dyDescent="0.35">
      <c r="B507" s="2"/>
    </row>
    <row r="508" spans="2:10" x14ac:dyDescent="0.35">
      <c r="B508" s="3"/>
      <c r="J508" s="4"/>
    </row>
    <row r="509" spans="2:10" x14ac:dyDescent="0.35">
      <c r="B509" s="3"/>
      <c r="J509" s="4"/>
    </row>
    <row r="510" spans="2:10" x14ac:dyDescent="0.35">
      <c r="B510" s="3"/>
      <c r="J510" s="4"/>
    </row>
    <row r="511" spans="2:10" x14ac:dyDescent="0.35">
      <c r="B511" s="3"/>
      <c r="J511" s="4"/>
    </row>
    <row r="512" spans="2:10" x14ac:dyDescent="0.35">
      <c r="B512" s="3"/>
      <c r="J512" s="4"/>
    </row>
    <row r="513" spans="2:10" x14ac:dyDescent="0.35">
      <c r="B513" s="3"/>
      <c r="J513" s="4"/>
    </row>
    <row r="514" spans="2:10" x14ac:dyDescent="0.35">
      <c r="B514" s="3"/>
      <c r="J514" s="4"/>
    </row>
    <row r="515" spans="2:10" x14ac:dyDescent="0.35">
      <c r="B515" s="3"/>
      <c r="J515" s="4"/>
    </row>
    <row r="516" spans="2:10" x14ac:dyDescent="0.35">
      <c r="B516" s="3"/>
      <c r="J516" s="4"/>
    </row>
    <row r="517" spans="2:10" x14ac:dyDescent="0.35">
      <c r="B517" s="3"/>
      <c r="J517" s="4"/>
    </row>
    <row r="518" spans="2:10" x14ac:dyDescent="0.35">
      <c r="B518" s="3"/>
      <c r="J518" s="4"/>
    </row>
    <row r="519" spans="2:10" x14ac:dyDescent="0.35">
      <c r="B519" s="3"/>
      <c r="J519" s="4"/>
    </row>
    <row r="520" spans="2:10" x14ac:dyDescent="0.35">
      <c r="B520" s="3"/>
      <c r="J520" s="4"/>
    </row>
    <row r="521" spans="2:10" x14ac:dyDescent="0.35">
      <c r="B521" s="3"/>
    </row>
    <row r="522" spans="2:10" x14ac:dyDescent="0.35">
      <c r="B522" s="3"/>
    </row>
    <row r="524" spans="2:10" x14ac:dyDescent="0.35">
      <c r="B524" s="3"/>
    </row>
    <row r="525" spans="2:10" x14ac:dyDescent="0.35">
      <c r="B525" s="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1"/>
  <sheetViews>
    <sheetView tabSelected="1" workbookViewId="0">
      <pane ySplit="1" topLeftCell="A702" activePane="bottomLeft" state="frozen"/>
      <selection pane="bottomLeft" activeCell="A721" sqref="A721:L721"/>
    </sheetView>
  </sheetViews>
  <sheetFormatPr defaultRowHeight="14.5" x14ac:dyDescent="0.35"/>
  <cols>
    <col min="1" max="1" width="7" customWidth="1"/>
    <col min="2" max="2" width="20.6328125" bestFit="1" customWidth="1"/>
    <col min="3" max="3" width="6" bestFit="1" customWidth="1"/>
    <col min="4" max="4" width="4.453125" bestFit="1" customWidth="1"/>
    <col min="5" max="5" width="10.1796875" bestFit="1" customWidth="1"/>
    <col min="6" max="10" width="6.36328125" customWidth="1"/>
    <col min="11" max="11" width="9.36328125" customWidth="1"/>
  </cols>
  <sheetData>
    <row r="1" spans="1:12" s="6" customFormat="1" ht="37.5" customHeight="1" x14ac:dyDescent="0.35">
      <c r="A1" s="5" t="s">
        <v>9</v>
      </c>
      <c r="B1" s="6" t="s">
        <v>3</v>
      </c>
      <c r="C1" s="6" t="s">
        <v>877</v>
      </c>
      <c r="F1" s="6" t="s">
        <v>878</v>
      </c>
      <c r="G1" s="6" t="s">
        <v>881</v>
      </c>
      <c r="H1" s="6" t="s">
        <v>879</v>
      </c>
      <c r="I1" s="6" t="s">
        <v>880</v>
      </c>
      <c r="J1" s="6" t="s">
        <v>899</v>
      </c>
      <c r="K1" s="6" t="s">
        <v>882</v>
      </c>
    </row>
    <row r="2" spans="1:12" ht="15.5" x14ac:dyDescent="0.35">
      <c r="A2" s="1" t="s">
        <v>0</v>
      </c>
    </row>
    <row r="4" spans="1:12" x14ac:dyDescent="0.35">
      <c r="A4" s="2" t="s">
        <v>2</v>
      </c>
      <c r="B4" t="s">
        <v>3</v>
      </c>
      <c r="C4" t="s">
        <v>877</v>
      </c>
      <c r="F4" t="s">
        <v>878</v>
      </c>
      <c r="G4" t="s">
        <v>881</v>
      </c>
      <c r="H4" t="s">
        <v>879</v>
      </c>
      <c r="I4" t="s">
        <v>880</v>
      </c>
      <c r="J4" t="s">
        <v>899</v>
      </c>
      <c r="K4" t="s">
        <v>882</v>
      </c>
    </row>
    <row r="5" spans="1:12" x14ac:dyDescent="0.35">
      <c r="A5" s="3">
        <v>1</v>
      </c>
      <c r="B5" t="s">
        <v>11</v>
      </c>
      <c r="C5" t="s">
        <v>12</v>
      </c>
      <c r="D5">
        <v>18</v>
      </c>
      <c r="E5" t="s">
        <v>528</v>
      </c>
      <c r="F5">
        <f>ROUND(IF(ISERROR(VLOOKUP($B5&amp;$L5,'1 этап'!$A$4:$K$519,10,FALSE)),0,VLOOKUP($B5&amp;$L5,'1 этап'!$A$4:$K$519,10,FALSE)),2)</f>
        <v>200</v>
      </c>
      <c r="G5">
        <f>ROUND(IF(ISERROR(VLOOKUP($B5&amp;$L5,'2 этап'!$A$2:$J$527,10,FALSE)),0,VLOOKUP($B5&amp;$L5,'2 этап'!$A$2:$J$527,10,FALSE)),2)</f>
        <v>200</v>
      </c>
      <c r="H5">
        <f>ROUND(IF(ISERROR(VLOOKUP($B5&amp;$L5,'3 этап'!$A$2:$J$527,9,FALSE)),0,VLOOKUP($B5&amp;$L5,'3 этап'!$A$2:$J$527,9,FALSE)),2)</f>
        <v>192.4</v>
      </c>
      <c r="I5">
        <f>ROUND(IF(ISERROR(VLOOKUP($B5&amp;$L5,'4 этап'!$A$2:$J$527,7,FALSE)),0,VLOOKUP($B5&amp;$L5,'4 этап'!$A$2:$J$527,7,FALSE)),2)</f>
        <v>200</v>
      </c>
      <c r="J5">
        <f>ROUND(IF(ISERROR(VLOOKUP($B5&amp;$L5,'5 этап'!$A$2:$N$527,13,FALSE)),0,VLOOKUP($B5&amp;$L5,'5 этап'!$A$2:$N$527,13,FALSE)),2)</f>
        <v>200</v>
      </c>
      <c r="K5">
        <f>LARGE(F5:I5,1)+LARGE(F5:I5,2)+LARGE(F5:I5,3)+J5</f>
        <v>800</v>
      </c>
      <c r="L5" t="s">
        <v>883</v>
      </c>
    </row>
    <row r="6" spans="1:12" x14ac:dyDescent="0.35">
      <c r="A6" s="3">
        <v>2</v>
      </c>
      <c r="B6" t="s">
        <v>14</v>
      </c>
      <c r="C6" t="s">
        <v>12</v>
      </c>
      <c r="D6">
        <v>18</v>
      </c>
      <c r="E6" t="s">
        <v>529</v>
      </c>
      <c r="F6">
        <f>ROUND(IF(ISERROR(VLOOKUP($B6&amp;$L6,'1 этап'!$A$4:$K$519,10,FALSE)),0,VLOOKUP($B6&amp;$L6,'1 этап'!$A$4:$K$519,10,FALSE)),2)</f>
        <v>137.1</v>
      </c>
      <c r="G6">
        <f>ROUND(IF(ISERROR(VLOOKUP($B6&amp;$L6,'2 этап'!$A$2:$J$527,10,FALSE)),0,VLOOKUP($B6&amp;$L6,'2 этап'!$A$2:$J$527,10,FALSE)),2)</f>
        <v>133.4</v>
      </c>
      <c r="H6">
        <f>ROUND(IF(ISERROR(VLOOKUP($B6&amp;$L6,'3 этап'!$A$2:$J$527,9,FALSE)),0,VLOOKUP($B6&amp;$L6,'3 этап'!$A$2:$J$527,9,FALSE)),2)</f>
        <v>191.2</v>
      </c>
      <c r="I6">
        <f>ROUND(IF(ISERROR(VLOOKUP($B6&amp;$L6,'4 этап'!$A$2:$J$527,7,FALSE)),0,VLOOKUP($B6&amp;$L6,'4 этап'!$A$2:$J$527,7,FALSE)),2)</f>
        <v>179.7</v>
      </c>
      <c r="J6">
        <f>ROUND(IF(ISERROR(VLOOKUP($B6&amp;$L6,'5 этап'!$A$2:$N$527,13,FALSE)),0,VLOOKUP($B6&amp;$L6,'5 этап'!$A$2:$N$527,13,FALSE)),2)</f>
        <v>100</v>
      </c>
      <c r="K6">
        <f>LARGE(F6:I6,1)+LARGE(F6:I6,2)+LARGE(F6:I6,3)+J6</f>
        <v>608</v>
      </c>
      <c r="L6" t="s">
        <v>883</v>
      </c>
    </row>
    <row r="7" spans="1:12" x14ac:dyDescent="0.35">
      <c r="A7" s="3">
        <v>3</v>
      </c>
      <c r="B7" t="s">
        <v>16</v>
      </c>
      <c r="C7" t="s">
        <v>12</v>
      </c>
      <c r="D7">
        <v>18</v>
      </c>
      <c r="E7" t="s">
        <v>17</v>
      </c>
      <c r="F7">
        <f>ROUND(IF(ISERROR(VLOOKUP($B7&amp;$L7,'1 этап'!$A$4:$K$519,10,FALSE)),0,VLOOKUP($B7&amp;$L7,'1 этап'!$A$4:$K$519,10,FALSE)),2)</f>
        <v>126.5</v>
      </c>
      <c r="G7">
        <f>ROUND(IF(ISERROR(VLOOKUP($B7&amp;$L7,'2 этап'!$A$2:$J$527,10,FALSE)),0,VLOOKUP($B7&amp;$L7,'2 этап'!$A$2:$J$527,10,FALSE)),2)</f>
        <v>28</v>
      </c>
      <c r="H7">
        <f>ROUND(IF(ISERROR(VLOOKUP($B7&amp;$L7,'3 этап'!$A$2:$J$527,9,FALSE)),0,VLOOKUP($B7&amp;$L7,'3 этап'!$A$2:$J$527,9,FALSE)),2)</f>
        <v>114.1</v>
      </c>
      <c r="I7">
        <f>ROUND(IF(ISERROR(VLOOKUP($B7&amp;$L7,'4 этап'!$A$2:$J$527,7,FALSE)),0,VLOOKUP($B7&amp;$L7,'4 этап'!$A$2:$J$527,7,FALSE)),2)</f>
        <v>146.4</v>
      </c>
      <c r="J7">
        <f>ROUND(IF(ISERROR(VLOOKUP($B7&amp;$L7,'5 этап'!$A$2:$N$527,13,FALSE)),0,VLOOKUP($B7&amp;$L7,'5 этап'!$A$2:$N$527,13,FALSE)),2)</f>
        <v>122.9</v>
      </c>
      <c r="K7">
        <f>LARGE(F7:I7,1)+LARGE(F7:I7,2)+LARGE(F7:I7,3)+J7</f>
        <v>509.9</v>
      </c>
      <c r="L7" t="s">
        <v>883</v>
      </c>
    </row>
    <row r="8" spans="1:12" x14ac:dyDescent="0.35">
      <c r="A8" s="3">
        <v>4</v>
      </c>
      <c r="B8" t="s">
        <v>29</v>
      </c>
      <c r="C8" t="s">
        <v>12</v>
      </c>
      <c r="D8">
        <v>18</v>
      </c>
      <c r="E8" t="s">
        <v>27</v>
      </c>
      <c r="F8">
        <f>ROUND(IF(ISERROR(VLOOKUP($B8&amp;$L8,'1 этап'!$A$4:$K$519,10,FALSE)),0,VLOOKUP($B8&amp;$L8,'1 этап'!$A$4:$K$519,10,FALSE)),2)</f>
        <v>0</v>
      </c>
      <c r="G8">
        <f>ROUND(IF(ISERROR(VLOOKUP($B8&amp;$L8,'2 этап'!$A$2:$J$527,10,FALSE)),0,VLOOKUP($B8&amp;$L8,'2 этап'!$A$2:$J$527,10,FALSE)),2)</f>
        <v>116.6</v>
      </c>
      <c r="H8">
        <f>ROUND(IF(ISERROR(VLOOKUP($B8&amp;$L8,'3 этап'!$A$2:$J$527,9,FALSE)),0,VLOOKUP($B8&amp;$L8,'3 этап'!$A$2:$J$527,9,FALSE)),2)</f>
        <v>200</v>
      </c>
      <c r="I8">
        <f>ROUND(IF(ISERROR(VLOOKUP($B8&amp;$L8,'4 этап'!$A$2:$J$527,7,FALSE)),0,VLOOKUP($B8&amp;$L8,'4 этап'!$A$2:$J$527,7,FALSE)),2)</f>
        <v>186.3</v>
      </c>
      <c r="J8">
        <f>ROUND(IF(ISERROR(VLOOKUP($B8&amp;$L8,'5 этап'!$A$2:$N$527,13,FALSE)),0,VLOOKUP($B8&amp;$L8,'5 этап'!$A$2:$N$527,13,FALSE)),2)</f>
        <v>0</v>
      </c>
      <c r="K8">
        <f>LARGE(F8:I8,1)+LARGE(F8:I8,2)+LARGE(F8:I8,3)+J8</f>
        <v>502.9</v>
      </c>
      <c r="L8" t="s">
        <v>883</v>
      </c>
    </row>
    <row r="9" spans="1:12" x14ac:dyDescent="0.35">
      <c r="A9" s="3">
        <v>5</v>
      </c>
      <c r="B9" t="s">
        <v>23</v>
      </c>
      <c r="C9" t="s">
        <v>12</v>
      </c>
      <c r="D9">
        <v>18</v>
      </c>
      <c r="E9" t="s">
        <v>17</v>
      </c>
      <c r="F9">
        <f>ROUND(IF(ISERROR(VLOOKUP($B9&amp;$L9,'1 этап'!$A$4:$K$519,10,FALSE)),0,VLOOKUP($B9&amp;$L9,'1 этап'!$A$4:$K$519,10,FALSE)),2)</f>
        <v>1</v>
      </c>
      <c r="G9">
        <f>ROUND(IF(ISERROR(VLOOKUP($B9&amp;$L9,'2 этап'!$A$2:$J$527,10,FALSE)),0,VLOOKUP($B9&amp;$L9,'2 этап'!$A$2:$J$527,10,FALSE)),2)</f>
        <v>146.19999999999999</v>
      </c>
      <c r="H9">
        <f>ROUND(IF(ISERROR(VLOOKUP($B9&amp;$L9,'3 этап'!$A$2:$J$527,9,FALSE)),0,VLOOKUP($B9&amp;$L9,'3 этап'!$A$2:$J$527,9,FALSE)),2)</f>
        <v>166.2</v>
      </c>
      <c r="I9">
        <f>ROUND(IF(ISERROR(VLOOKUP($B9&amp;$L9,'4 этап'!$A$2:$J$527,7,FALSE)),0,VLOOKUP($B9&amp;$L9,'4 этап'!$A$2:$J$527,7,FALSE)),2)</f>
        <v>0</v>
      </c>
      <c r="J9">
        <f>ROUND(IF(ISERROR(VLOOKUP($B9&amp;$L9,'5 этап'!$A$2:$N$527,13,FALSE)),0,VLOOKUP($B9&amp;$L9,'5 этап'!$A$2:$N$527,13,FALSE)),2)</f>
        <v>0</v>
      </c>
      <c r="K9">
        <f>LARGE(F9:I9,1)+LARGE(F9:I9,2)+LARGE(F9:I9,3)+J9</f>
        <v>313.39999999999998</v>
      </c>
      <c r="L9" t="s">
        <v>883</v>
      </c>
    </row>
    <row r="10" spans="1:12" x14ac:dyDescent="0.35">
      <c r="A10" s="3">
        <v>6</v>
      </c>
      <c r="B10" t="s">
        <v>820</v>
      </c>
      <c r="E10" t="s">
        <v>20</v>
      </c>
      <c r="F10">
        <f>ROUND(IF(ISERROR(VLOOKUP($B10&amp;$L10,'1 этап'!$A$4:$K$519,10,FALSE)),0,VLOOKUP($B10&amp;$L10,'1 этап'!$A$4:$K$519,10,FALSE)),2)</f>
        <v>0</v>
      </c>
      <c r="G10">
        <f>ROUND(IF(ISERROR(VLOOKUP($B10&amp;$L10,'2 этап'!$A$2:$J$527,10,FALSE)),0,VLOOKUP($B10&amp;$L10,'2 этап'!$A$2:$J$527,10,FALSE)),2)</f>
        <v>0</v>
      </c>
      <c r="H10">
        <f>ROUND(IF(ISERROR(VLOOKUP($B10&amp;$L10,'3 этап'!$A$2:$J$527,9,FALSE)),0,VLOOKUP($B10&amp;$L10,'3 этап'!$A$2:$J$527,9,FALSE)),2)</f>
        <v>0</v>
      </c>
      <c r="I10">
        <f>ROUND(IF(ISERROR(VLOOKUP($B10&amp;$L10,'4 этап'!$A$2:$J$527,7,FALSE)),0,VLOOKUP($B10&amp;$L10,'4 этап'!$A$2:$J$527,7,FALSE)),2)</f>
        <v>152.19999999999999</v>
      </c>
      <c r="J10">
        <f>ROUND(IF(ISERROR(VLOOKUP($B10&amp;$L10,'5 этап'!$A$2:$N$527,13,FALSE)),0,VLOOKUP($B10&amp;$L10,'5 этап'!$A$2:$N$527,13,FALSE)),2)</f>
        <v>129.6</v>
      </c>
      <c r="K10">
        <f>LARGE(F10:I10,1)+LARGE(F10:I10,2)+LARGE(F10:I10,3)+J10</f>
        <v>281.79999999999995</v>
      </c>
      <c r="L10" t="s">
        <v>883</v>
      </c>
    </row>
    <row r="11" spans="1:12" x14ac:dyDescent="0.35">
      <c r="A11" s="3">
        <v>7</v>
      </c>
      <c r="B11" t="s">
        <v>18</v>
      </c>
      <c r="C11" t="s">
        <v>12</v>
      </c>
      <c r="D11">
        <v>18</v>
      </c>
      <c r="E11" t="s">
        <v>529</v>
      </c>
      <c r="F11">
        <f>ROUND(IF(ISERROR(VLOOKUP($B11&amp;$L11,'1 этап'!$A$4:$K$519,10,FALSE)),0,VLOOKUP($B11&amp;$L11,'1 этап'!$A$4:$K$519,10,FALSE)),2)</f>
        <v>116.7</v>
      </c>
      <c r="G11">
        <f>ROUND(IF(ISERROR(VLOOKUP($B11&amp;$L11,'2 этап'!$A$2:$J$527,10,FALSE)),0,VLOOKUP($B11&amp;$L11,'2 этап'!$A$2:$J$527,10,FALSE)),2)</f>
        <v>0</v>
      </c>
      <c r="H11">
        <f>ROUND(IF(ISERROR(VLOOKUP($B11&amp;$L11,'3 этап'!$A$2:$J$527,9,FALSE)),0,VLOOKUP($B11&amp;$L11,'3 этап'!$A$2:$J$527,9,FALSE)),2)</f>
        <v>155.69999999999999</v>
      </c>
      <c r="I11">
        <f>ROUND(IF(ISERROR(VLOOKUP($B11&amp;$L11,'4 этап'!$A$2:$J$527,7,FALSE)),0,VLOOKUP($B11&amp;$L11,'4 этап'!$A$2:$J$527,7,FALSE)),2)</f>
        <v>0</v>
      </c>
      <c r="J11">
        <f>ROUND(IF(ISERROR(VLOOKUP($B11&amp;$L11,'5 этап'!$A$2:$N$527,13,FALSE)),0,VLOOKUP($B11&amp;$L11,'5 этап'!$A$2:$N$527,13,FALSE)),2)</f>
        <v>0</v>
      </c>
      <c r="K11">
        <f>LARGE(F11:I11,1)+LARGE(F11:I11,2)+LARGE(F11:I11,3)+J11</f>
        <v>272.39999999999998</v>
      </c>
      <c r="L11" t="s">
        <v>883</v>
      </c>
    </row>
    <row r="12" spans="1:12" x14ac:dyDescent="0.35">
      <c r="A12" s="3">
        <v>8</v>
      </c>
      <c r="B12" t="s">
        <v>823</v>
      </c>
      <c r="E12" t="s">
        <v>529</v>
      </c>
      <c r="F12">
        <f>ROUND(IF(ISERROR(VLOOKUP($B12&amp;$L12,'1 этап'!$A$4:$K$519,10,FALSE)),0,VLOOKUP($B12&amp;$L12,'1 этап'!$A$4:$K$519,10,FALSE)),2)</f>
        <v>0</v>
      </c>
      <c r="G12">
        <f>ROUND(IF(ISERROR(VLOOKUP($B12&amp;$L12,'2 этап'!$A$2:$J$527,10,FALSE)),0,VLOOKUP($B12&amp;$L12,'2 этап'!$A$2:$J$527,10,FALSE)),2)</f>
        <v>0</v>
      </c>
      <c r="H12">
        <f>ROUND(IF(ISERROR(VLOOKUP($B12&amp;$L12,'3 этап'!$A$2:$J$527,9,FALSE)),0,VLOOKUP($B12&amp;$L12,'3 этап'!$A$2:$J$527,9,FALSE)),2)</f>
        <v>0</v>
      </c>
      <c r="I12">
        <f>ROUND(IF(ISERROR(VLOOKUP($B12&amp;$L12,'4 этап'!$A$2:$J$527,7,FALSE)),0,VLOOKUP($B12&amp;$L12,'4 этап'!$A$2:$J$527,7,FALSE)),2)</f>
        <v>64.3</v>
      </c>
      <c r="J12">
        <f>ROUND(IF(ISERROR(VLOOKUP($B12&amp;$L12,'5 этап'!$A$2:$N$527,13,FALSE)),0,VLOOKUP($B12&amp;$L12,'5 этап'!$A$2:$N$527,13,FALSE)),2)</f>
        <v>151</v>
      </c>
      <c r="K12">
        <f>LARGE(F12:I12,1)+LARGE(F12:I12,2)+LARGE(F12:I12,3)+J12</f>
        <v>215.3</v>
      </c>
      <c r="L12" t="s">
        <v>883</v>
      </c>
    </row>
    <row r="13" spans="1:12" x14ac:dyDescent="0.35">
      <c r="A13" s="3">
        <v>9</v>
      </c>
      <c r="B13" t="s">
        <v>670</v>
      </c>
      <c r="C13" t="s">
        <v>12</v>
      </c>
      <c r="D13">
        <v>18</v>
      </c>
      <c r="E13" t="s">
        <v>45</v>
      </c>
      <c r="F13">
        <f>ROUND(IF(ISERROR(VLOOKUP($B13&amp;$L13,'1 этап'!$A$4:$K$519,10,FALSE)),0,VLOOKUP($B13&amp;$L13,'1 этап'!$A$4:$K$519,10,FALSE)),2)</f>
        <v>0</v>
      </c>
      <c r="G13">
        <f>ROUND(IF(ISERROR(VLOOKUP($B13&amp;$L13,'2 этап'!$A$2:$J$527,10,FALSE)),0,VLOOKUP($B13&amp;$L13,'2 этап'!$A$2:$J$527,10,FALSE)),2)</f>
        <v>0</v>
      </c>
      <c r="H13">
        <f>ROUND(IF(ISERROR(VLOOKUP($B13&amp;$L13,'3 этап'!$A$2:$J$527,9,FALSE)),0,VLOOKUP($B13&amp;$L13,'3 этап'!$A$2:$J$527,9,FALSE)),2)</f>
        <v>130.1</v>
      </c>
      <c r="I13">
        <f>ROUND(IF(ISERROR(VLOOKUP($B13&amp;$L13,'4 этап'!$A$2:$J$527,7,FALSE)),0,VLOOKUP($B13&amp;$L13,'4 этап'!$A$2:$J$527,7,FALSE)),2)</f>
        <v>85</v>
      </c>
      <c r="J13">
        <f>ROUND(IF(ISERROR(VLOOKUP($B13&amp;$L13,'5 этап'!$A$2:$N$527,13,FALSE)),0,VLOOKUP($B13&amp;$L13,'5 этап'!$A$2:$N$527,13,FALSE)),2)</f>
        <v>0</v>
      </c>
      <c r="K13">
        <f>LARGE(F13:I13,1)+LARGE(F13:I13,2)+LARGE(F13:I13,3)+J13</f>
        <v>215.1</v>
      </c>
      <c r="L13" t="s">
        <v>883</v>
      </c>
    </row>
    <row r="14" spans="1:12" x14ac:dyDescent="0.35">
      <c r="A14" s="3">
        <v>10</v>
      </c>
      <c r="B14" t="s">
        <v>19</v>
      </c>
      <c r="C14" t="s">
        <v>12</v>
      </c>
      <c r="D14">
        <v>18</v>
      </c>
      <c r="E14" t="s">
        <v>20</v>
      </c>
      <c r="F14">
        <f>ROUND(IF(ISERROR(VLOOKUP($B14&amp;$L14,'1 этап'!$A$4:$K$519,10,FALSE)),0,VLOOKUP($B14&amp;$L14,'1 этап'!$A$4:$K$519,10,FALSE)),2)</f>
        <v>95.9</v>
      </c>
      <c r="G14">
        <f>ROUND(IF(ISERROR(VLOOKUP($B14&amp;$L14,'2 этап'!$A$2:$J$527,10,FALSE)),0,VLOOKUP($B14&amp;$L14,'2 этап'!$A$2:$J$527,10,FALSE)),2)</f>
        <v>105.8</v>
      </c>
      <c r="H14">
        <f>ROUND(IF(ISERROR(VLOOKUP($B14&amp;$L14,'3 этап'!$A$2:$J$527,9,FALSE)),0,VLOOKUP($B14&amp;$L14,'3 этап'!$A$2:$J$527,9,FALSE)),2)</f>
        <v>0</v>
      </c>
      <c r="I14">
        <f>ROUND(IF(ISERROR(VLOOKUP($B14&amp;$L14,'4 этап'!$A$2:$J$527,7,FALSE)),0,VLOOKUP($B14&amp;$L14,'4 этап'!$A$2:$J$527,7,FALSE)),2)</f>
        <v>0</v>
      </c>
      <c r="J14">
        <f>ROUND(IF(ISERROR(VLOOKUP($B14&amp;$L14,'5 этап'!$A$2:$N$527,13,FALSE)),0,VLOOKUP($B14&amp;$L14,'5 этап'!$A$2:$N$527,13,FALSE)),2)</f>
        <v>0</v>
      </c>
      <c r="K14">
        <f>LARGE(F14:I14,1)+LARGE(F14:I14,2)+LARGE(F14:I14,3)+J14</f>
        <v>201.7</v>
      </c>
      <c r="L14" t="s">
        <v>883</v>
      </c>
    </row>
    <row r="15" spans="1:12" x14ac:dyDescent="0.35">
      <c r="A15" s="3">
        <v>11</v>
      </c>
      <c r="B15" t="s">
        <v>30</v>
      </c>
      <c r="C15" t="s">
        <v>12</v>
      </c>
      <c r="D15">
        <v>18</v>
      </c>
      <c r="E15" t="s">
        <v>529</v>
      </c>
      <c r="F15">
        <f>ROUND(IF(ISERROR(VLOOKUP($B15&amp;$L15,'1 этап'!$A$4:$K$519,10,FALSE)),0,VLOOKUP($B15&amp;$L15,'1 этап'!$A$4:$K$519,10,FALSE)),2)</f>
        <v>0</v>
      </c>
      <c r="G15">
        <f>ROUND(IF(ISERROR(VLOOKUP($B15&amp;$L15,'2 этап'!$A$2:$J$527,10,FALSE)),0,VLOOKUP($B15&amp;$L15,'2 этап'!$A$2:$J$527,10,FALSE)),2)</f>
        <v>85.5</v>
      </c>
      <c r="H15">
        <f>ROUND(IF(ISERROR(VLOOKUP($B15&amp;$L15,'3 этап'!$A$2:$J$527,9,FALSE)),0,VLOOKUP($B15&amp;$L15,'3 этап'!$A$2:$J$527,9,FALSE)),2)</f>
        <v>81.599999999999994</v>
      </c>
      <c r="I15">
        <f>ROUND(IF(ISERROR(VLOOKUP($B15&amp;$L15,'4 этап'!$A$2:$J$527,7,FALSE)),0,VLOOKUP($B15&amp;$L15,'4 этап'!$A$2:$J$527,7,FALSE)),2)</f>
        <v>0</v>
      </c>
      <c r="J15">
        <f>ROUND(IF(ISERROR(VLOOKUP($B15&amp;$L15,'5 этап'!$A$2:$N$527,13,FALSE)),0,VLOOKUP($B15&amp;$L15,'5 этап'!$A$2:$N$527,13,FALSE)),2)</f>
        <v>1</v>
      </c>
      <c r="K15">
        <f>LARGE(F15:I15,1)+LARGE(F15:I15,2)+LARGE(F15:I15,3)+J15</f>
        <v>168.1</v>
      </c>
      <c r="L15" t="s">
        <v>883</v>
      </c>
    </row>
    <row r="16" spans="1:12" x14ac:dyDescent="0.35">
      <c r="A16" s="3">
        <v>12</v>
      </c>
      <c r="B16" t="s">
        <v>821</v>
      </c>
      <c r="E16" t="s">
        <v>51</v>
      </c>
      <c r="F16">
        <f>ROUND(IF(ISERROR(VLOOKUP($B16&amp;$L16,'1 этап'!$A$4:$K$519,10,FALSE)),0,VLOOKUP($B16&amp;$L16,'1 этап'!$A$4:$K$519,10,FALSE)),2)</f>
        <v>0</v>
      </c>
      <c r="G16">
        <f>ROUND(IF(ISERROR(VLOOKUP($B16&amp;$L16,'2 этап'!$A$2:$J$527,10,FALSE)),0,VLOOKUP($B16&amp;$L16,'2 этап'!$A$2:$J$527,10,FALSE)),2)</f>
        <v>0</v>
      </c>
      <c r="H16">
        <f>ROUND(IF(ISERROR(VLOOKUP($B16&amp;$L16,'3 этап'!$A$2:$J$527,9,FALSE)),0,VLOOKUP($B16&amp;$L16,'3 этап'!$A$2:$J$527,9,FALSE)),2)</f>
        <v>0</v>
      </c>
      <c r="I16">
        <f>ROUND(IF(ISERROR(VLOOKUP($B16&amp;$L16,'4 этап'!$A$2:$J$527,7,FALSE)),0,VLOOKUP($B16&amp;$L16,'4 этап'!$A$2:$J$527,7,FALSE)),2)</f>
        <v>153.19999999999999</v>
      </c>
      <c r="J16">
        <f>ROUND(IF(ISERROR(VLOOKUP($B16&amp;$L16,'5 этап'!$A$2:$N$527,13,FALSE)),0,VLOOKUP($B16&amp;$L16,'5 этап'!$A$2:$N$527,13,FALSE)),2)</f>
        <v>0</v>
      </c>
      <c r="K16">
        <f>LARGE(F16:I16,1)+LARGE(F16:I16,2)+LARGE(F16:I16,3)+J16</f>
        <v>153.19999999999999</v>
      </c>
      <c r="L16" t="s">
        <v>883</v>
      </c>
    </row>
    <row r="17" spans="1:12" x14ac:dyDescent="0.35">
      <c r="A17" s="3">
        <v>13</v>
      </c>
      <c r="B17" t="s">
        <v>822</v>
      </c>
      <c r="E17" t="s">
        <v>17</v>
      </c>
      <c r="F17">
        <f>ROUND(IF(ISERROR(VLOOKUP($B17&amp;$L17,'1 этап'!$A$4:$K$519,10,FALSE)),0,VLOOKUP($B17&amp;$L17,'1 этап'!$A$4:$K$519,10,FALSE)),2)</f>
        <v>0</v>
      </c>
      <c r="G17">
        <f>ROUND(IF(ISERROR(VLOOKUP($B17&amp;$L17,'2 этап'!$A$2:$J$527,10,FALSE)),0,VLOOKUP($B17&amp;$L17,'2 этап'!$A$2:$J$527,10,FALSE)),2)</f>
        <v>0</v>
      </c>
      <c r="H17">
        <f>ROUND(IF(ISERROR(VLOOKUP($B17&amp;$L17,'3 этап'!$A$2:$J$527,9,FALSE)),0,VLOOKUP($B17&amp;$L17,'3 этап'!$A$2:$J$527,9,FALSE)),2)</f>
        <v>0</v>
      </c>
      <c r="I17">
        <f>ROUND(IF(ISERROR(VLOOKUP($B17&amp;$L17,'4 этап'!$A$2:$J$527,7,FALSE)),0,VLOOKUP($B17&amp;$L17,'4 этап'!$A$2:$J$527,7,FALSE)),2)</f>
        <v>146.69999999999999</v>
      </c>
      <c r="J17">
        <f>ROUND(IF(ISERROR(VLOOKUP($B17&amp;$L17,'5 этап'!$A$2:$N$527,13,FALSE)),0,VLOOKUP($B17&amp;$L17,'5 этап'!$A$2:$N$527,13,FALSE)),2)</f>
        <v>0</v>
      </c>
      <c r="K17">
        <f>LARGE(F17:I17,1)+LARGE(F17:I17,2)+LARGE(F17:I17,3)+J17</f>
        <v>146.69999999999999</v>
      </c>
      <c r="L17" t="s">
        <v>883</v>
      </c>
    </row>
    <row r="18" spans="1:12" x14ac:dyDescent="0.35">
      <c r="A18" s="3">
        <v>14</v>
      </c>
      <c r="B18" t="s">
        <v>524</v>
      </c>
      <c r="C18" t="s">
        <v>12</v>
      </c>
      <c r="D18">
        <v>18</v>
      </c>
      <c r="E18" t="s">
        <v>53</v>
      </c>
      <c r="F18">
        <f>ROUND(IF(ISERROR(VLOOKUP($B18&amp;$L18,'1 этап'!$A$4:$K$519,10,FALSE)),0,VLOOKUP($B18&amp;$L18,'1 этап'!$A$4:$K$519,10,FALSE)),2)</f>
        <v>0</v>
      </c>
      <c r="G18">
        <f>ROUND(IF(ISERROR(VLOOKUP($B18&amp;$L18,'2 этап'!$A$2:$J$527,10,FALSE)),0,VLOOKUP($B18&amp;$L18,'2 этап'!$A$2:$J$527,10,FALSE)),2)</f>
        <v>1</v>
      </c>
      <c r="H18">
        <f>ROUND(IF(ISERROR(VLOOKUP($B18&amp;$L18,'3 этап'!$A$2:$J$527,9,FALSE)),0,VLOOKUP($B18&amp;$L18,'3 этап'!$A$2:$J$527,9,FALSE)),2)</f>
        <v>138.1</v>
      </c>
      <c r="I18">
        <f>ROUND(IF(ISERROR(VLOOKUP($B18&amp;$L18,'4 этап'!$A$2:$J$527,7,FALSE)),0,VLOOKUP($B18&amp;$L18,'4 этап'!$A$2:$J$527,7,FALSE)),2)</f>
        <v>0</v>
      </c>
      <c r="J18">
        <f>ROUND(IF(ISERROR(VLOOKUP($B18&amp;$L18,'5 этап'!$A$2:$N$527,13,FALSE)),0,VLOOKUP($B18&amp;$L18,'5 этап'!$A$2:$N$527,13,FALSE)),2)</f>
        <v>0</v>
      </c>
      <c r="K18">
        <f>LARGE(F18:I18,1)+LARGE(F18:I18,2)+LARGE(F18:I18,3)+J18</f>
        <v>139.1</v>
      </c>
      <c r="L18" t="s">
        <v>883</v>
      </c>
    </row>
    <row r="19" spans="1:12" x14ac:dyDescent="0.35">
      <c r="A19" s="3">
        <v>15</v>
      </c>
      <c r="B19" t="s">
        <v>21</v>
      </c>
      <c r="C19" t="s">
        <v>12</v>
      </c>
      <c r="D19">
        <v>18</v>
      </c>
      <c r="E19" t="s">
        <v>22</v>
      </c>
      <c r="F19">
        <f>ROUND(IF(ISERROR(VLOOKUP($B19&amp;$L19,'1 этап'!$A$4:$K$519,10,FALSE)),0,VLOOKUP($B19&amp;$L19,'1 этап'!$A$4:$K$519,10,FALSE)),2)</f>
        <v>1</v>
      </c>
      <c r="G19">
        <f>ROUND(IF(ISERROR(VLOOKUP($B19&amp;$L19,'2 этап'!$A$2:$J$527,10,FALSE)),0,VLOOKUP($B19&amp;$L19,'2 этап'!$A$2:$J$527,10,FALSE)),2)</f>
        <v>0</v>
      </c>
      <c r="H19">
        <f>ROUND(IF(ISERROR(VLOOKUP($B19&amp;$L19,'3 этап'!$A$2:$J$527,9,FALSE)),0,VLOOKUP($B19&amp;$L19,'3 этап'!$A$2:$J$527,9,FALSE)),2)</f>
        <v>128.80000000000001</v>
      </c>
      <c r="I19">
        <f>ROUND(IF(ISERROR(VLOOKUP($B19&amp;$L19,'4 этап'!$A$2:$J$527,7,FALSE)),0,VLOOKUP($B19&amp;$L19,'4 этап'!$A$2:$J$527,7,FALSE)),2)</f>
        <v>0</v>
      </c>
      <c r="J19">
        <f>ROUND(IF(ISERROR(VLOOKUP($B19&amp;$L19,'5 этап'!$A$2:$N$527,13,FALSE)),0,VLOOKUP($B19&amp;$L19,'5 этап'!$A$2:$N$527,13,FALSE)),2)</f>
        <v>0</v>
      </c>
      <c r="K19">
        <f>LARGE(F19:I19,1)+LARGE(F19:I19,2)+LARGE(F19:I19,3)+J19</f>
        <v>129.80000000000001</v>
      </c>
      <c r="L19" t="s">
        <v>883</v>
      </c>
    </row>
    <row r="20" spans="1:12" x14ac:dyDescent="0.35">
      <c r="A20" s="3">
        <v>16</v>
      </c>
      <c r="B20" t="s">
        <v>678</v>
      </c>
      <c r="C20" t="s">
        <v>12</v>
      </c>
      <c r="D20">
        <v>18</v>
      </c>
      <c r="E20" t="s">
        <v>25</v>
      </c>
      <c r="F20">
        <f>ROUND(IF(ISERROR(VLOOKUP($B20&amp;$L20,'1 этап'!$A$4:$K$519,10,FALSE)),0,VLOOKUP($B20&amp;$L20,'1 этап'!$A$4:$K$519,10,FALSE)),2)</f>
        <v>0</v>
      </c>
      <c r="G20">
        <f>ROUND(IF(ISERROR(VLOOKUP($B20&amp;$L20,'2 этап'!$A$2:$J$527,10,FALSE)),0,VLOOKUP($B20&amp;$L20,'2 этап'!$A$2:$J$527,10,FALSE)),2)</f>
        <v>0</v>
      </c>
      <c r="H20">
        <f>ROUND(IF(ISERROR(VLOOKUP($B20&amp;$L20,'3 этап'!$A$2:$J$527,9,FALSE)),0,VLOOKUP($B20&amp;$L20,'3 этап'!$A$2:$J$527,9,FALSE)),2)</f>
        <v>122.3</v>
      </c>
      <c r="I20">
        <f>ROUND(IF(ISERROR(VLOOKUP($B20&amp;$L20,'4 этап'!$A$2:$J$527,7,FALSE)),0,VLOOKUP($B20&amp;$L20,'4 этап'!$A$2:$J$527,7,FALSE)),2)</f>
        <v>0</v>
      </c>
      <c r="J20">
        <f>ROUND(IF(ISERROR(VLOOKUP($B20&amp;$L20,'5 этап'!$A$2:$N$527,13,FALSE)),0,VLOOKUP($B20&amp;$L20,'5 этап'!$A$2:$N$527,13,FALSE)),2)</f>
        <v>0</v>
      </c>
      <c r="K20">
        <f>LARGE(F20:I20,1)+LARGE(F20:I20,2)+LARGE(F20:I20,3)+J20</f>
        <v>122.3</v>
      </c>
      <c r="L20" t="s">
        <v>883</v>
      </c>
    </row>
    <row r="21" spans="1:12" x14ac:dyDescent="0.35">
      <c r="A21" s="3">
        <v>17</v>
      </c>
      <c r="B21" t="s">
        <v>680</v>
      </c>
      <c r="C21" t="s">
        <v>12</v>
      </c>
      <c r="D21">
        <v>18</v>
      </c>
      <c r="E21" t="s">
        <v>34</v>
      </c>
      <c r="F21">
        <f>ROUND(IF(ISERROR(VLOOKUP($B21&amp;$L21,'1 этап'!$A$4:$K$519,10,FALSE)),0,VLOOKUP($B21&amp;$L21,'1 этап'!$A$4:$K$519,10,FALSE)),2)</f>
        <v>0</v>
      </c>
      <c r="G21">
        <f>ROUND(IF(ISERROR(VLOOKUP($B21&amp;$L21,'2 этап'!$A$2:$J$527,10,FALSE)),0,VLOOKUP($B21&amp;$L21,'2 этап'!$A$2:$J$527,10,FALSE)),2)</f>
        <v>0</v>
      </c>
      <c r="H21">
        <f>ROUND(IF(ISERROR(VLOOKUP($B21&amp;$L21,'3 этап'!$A$2:$J$527,9,FALSE)),0,VLOOKUP($B21&amp;$L21,'3 этап'!$A$2:$J$527,9,FALSE)),2)</f>
        <v>44.9</v>
      </c>
      <c r="I21">
        <f>ROUND(IF(ISERROR(VLOOKUP($B21&amp;$L21,'4 этап'!$A$2:$J$527,7,FALSE)),0,VLOOKUP($B21&amp;$L21,'4 этап'!$A$2:$J$527,7,FALSE)),2)</f>
        <v>53.2</v>
      </c>
      <c r="J21">
        <f>ROUND(IF(ISERROR(VLOOKUP($B21&amp;$L21,'5 этап'!$A$2:$N$527,13,FALSE)),0,VLOOKUP($B21&amp;$L21,'5 этап'!$A$2:$N$527,13,FALSE)),2)</f>
        <v>0</v>
      </c>
      <c r="K21">
        <f>LARGE(F21:I21,1)+LARGE(F21:I21,2)+LARGE(F21:I21,3)+J21</f>
        <v>98.1</v>
      </c>
      <c r="L21" t="s">
        <v>883</v>
      </c>
    </row>
    <row r="22" spans="1:12" x14ac:dyDescent="0.35">
      <c r="A22" s="3">
        <v>18</v>
      </c>
      <c r="B22" t="s">
        <v>679</v>
      </c>
      <c r="C22" t="s">
        <v>12</v>
      </c>
      <c r="D22">
        <v>18</v>
      </c>
      <c r="E22" t="s">
        <v>529</v>
      </c>
      <c r="F22">
        <f>ROUND(IF(ISERROR(VLOOKUP($B22&amp;$L22,'1 этап'!$A$4:$K$519,10,FALSE)),0,VLOOKUP($B22&amp;$L22,'1 этап'!$A$4:$K$519,10,FALSE)),2)</f>
        <v>0</v>
      </c>
      <c r="G22">
        <f>ROUND(IF(ISERROR(VLOOKUP($B22&amp;$L22,'2 этап'!$A$2:$J$527,10,FALSE)),0,VLOOKUP($B22&amp;$L22,'2 этап'!$A$2:$J$527,10,FALSE)),2)</f>
        <v>0</v>
      </c>
      <c r="H22">
        <f>ROUND(IF(ISERROR(VLOOKUP($B22&amp;$L22,'3 этап'!$A$2:$J$527,9,FALSE)),0,VLOOKUP($B22&amp;$L22,'3 этап'!$A$2:$J$527,9,FALSE)),2)</f>
        <v>88.7</v>
      </c>
      <c r="I22">
        <f>ROUND(IF(ISERROR(VLOOKUP($B22&amp;$L22,'4 этап'!$A$2:$J$527,7,FALSE)),0,VLOOKUP($B22&amp;$L22,'4 этап'!$A$2:$J$527,7,FALSE)),2)</f>
        <v>0</v>
      </c>
      <c r="J22">
        <f>ROUND(IF(ISERROR(VLOOKUP($B22&amp;$L22,'5 этап'!$A$2:$N$527,13,FALSE)),0,VLOOKUP($B22&amp;$L22,'5 этап'!$A$2:$N$527,13,FALSE)),2)</f>
        <v>0</v>
      </c>
      <c r="K22">
        <f>LARGE(F22:I22,1)+LARGE(F22:I22,2)+LARGE(F22:I22,3)+J22</f>
        <v>88.7</v>
      </c>
      <c r="L22" t="s">
        <v>883</v>
      </c>
    </row>
    <row r="23" spans="1:12" x14ac:dyDescent="0.35">
      <c r="A23" s="3">
        <v>19</v>
      </c>
      <c r="B23" t="s">
        <v>26</v>
      </c>
      <c r="C23" t="s">
        <v>12</v>
      </c>
      <c r="D23">
        <v>18</v>
      </c>
      <c r="E23" t="s">
        <v>27</v>
      </c>
      <c r="F23">
        <f>ROUND(IF(ISERROR(VLOOKUP($B23&amp;$L23,'1 этап'!$A$4:$K$519,10,FALSE)),0,VLOOKUP($B23&amp;$L23,'1 этап'!$A$4:$K$519,10,FALSE)),2)</f>
        <v>0</v>
      </c>
      <c r="G23">
        <f>ROUND(IF(ISERROR(VLOOKUP($B23&amp;$L23,'2 этап'!$A$2:$J$527,10,FALSE)),0,VLOOKUP($B23&amp;$L23,'2 этап'!$A$2:$J$527,10,FALSE)),2)</f>
        <v>65.599999999999994</v>
      </c>
      <c r="H23">
        <f>ROUND(IF(ISERROR(VLOOKUP($B23&amp;$L23,'3 этап'!$A$2:$J$527,9,FALSE)),0,VLOOKUP($B23&amp;$L23,'3 этап'!$A$2:$J$527,9,FALSE)),2)</f>
        <v>0</v>
      </c>
      <c r="I23">
        <f>ROUND(IF(ISERROR(VLOOKUP($B23&amp;$L23,'4 этап'!$A$2:$J$527,7,FALSE)),0,VLOOKUP($B23&amp;$L23,'4 этап'!$A$2:$J$527,7,FALSE)),2)</f>
        <v>0</v>
      </c>
      <c r="J23">
        <f>ROUND(IF(ISERROR(VLOOKUP($B23&amp;$L23,'5 этап'!$A$2:$N$527,13,FALSE)),0,VLOOKUP($B23&amp;$L23,'5 этап'!$A$2:$N$527,13,FALSE)),2)</f>
        <v>0</v>
      </c>
      <c r="K23">
        <f>LARGE(F23:I23,1)+LARGE(F23:I23,2)+LARGE(F23:I23,3)+J23</f>
        <v>65.599999999999994</v>
      </c>
      <c r="L23" t="s">
        <v>883</v>
      </c>
    </row>
    <row r="24" spans="1:12" x14ac:dyDescent="0.35">
      <c r="A24" s="3">
        <v>20</v>
      </c>
      <c r="B24" t="s">
        <v>825</v>
      </c>
      <c r="E24" t="s">
        <v>53</v>
      </c>
      <c r="F24">
        <f>ROUND(IF(ISERROR(VLOOKUP($B24&amp;$L24,'1 этап'!$A$4:$K$519,10,FALSE)),0,VLOOKUP($B24&amp;$L24,'1 этап'!$A$4:$K$519,10,FALSE)),2)</f>
        <v>0</v>
      </c>
      <c r="G24">
        <f>ROUND(IF(ISERROR(VLOOKUP($B24&amp;$L24,'2 этап'!$A$2:$J$527,10,FALSE)),0,VLOOKUP($B24&amp;$L24,'2 этап'!$A$2:$J$527,10,FALSE)),2)</f>
        <v>0</v>
      </c>
      <c r="H24">
        <f>ROUND(IF(ISERROR(VLOOKUP($B24&amp;$L24,'3 этап'!$A$2:$J$527,9,FALSE)),0,VLOOKUP($B24&amp;$L24,'3 этап'!$A$2:$J$527,9,FALSE)),2)</f>
        <v>0</v>
      </c>
      <c r="I24">
        <f>ROUND(IF(ISERROR(VLOOKUP($B24&amp;$L24,'4 этап'!$A$2:$J$527,7,FALSE)),0,VLOOKUP($B24&amp;$L24,'4 этап'!$A$2:$J$527,7,FALSE)),2)</f>
        <v>1</v>
      </c>
      <c r="J24">
        <f>ROUND(IF(ISERROR(VLOOKUP($B24&amp;$L24,'5 этап'!$A$2:$N$527,13,FALSE)),0,VLOOKUP($B24&amp;$L24,'5 этап'!$A$2:$N$527,13,FALSE)),2)</f>
        <v>53.8</v>
      </c>
      <c r="K24">
        <f>LARGE(F24:I24,1)+LARGE(F24:I24,2)+LARGE(F24:I24,3)+J24</f>
        <v>54.8</v>
      </c>
      <c r="L24" t="s">
        <v>883</v>
      </c>
    </row>
    <row r="25" spans="1:12" x14ac:dyDescent="0.35">
      <c r="A25" s="3">
        <v>21</v>
      </c>
      <c r="B25" t="s">
        <v>681</v>
      </c>
      <c r="C25" t="s">
        <v>12</v>
      </c>
      <c r="D25">
        <v>18</v>
      </c>
      <c r="E25" t="s">
        <v>34</v>
      </c>
      <c r="F25">
        <f>ROUND(IF(ISERROR(VLOOKUP($B25&amp;$L25,'1 этап'!$A$4:$K$519,10,FALSE)),0,VLOOKUP($B25&amp;$L25,'1 этап'!$A$4:$K$519,10,FALSE)),2)</f>
        <v>0</v>
      </c>
      <c r="G25">
        <f>ROUND(IF(ISERROR(VLOOKUP($B25&amp;$L25,'2 этап'!$A$2:$J$527,10,FALSE)),0,VLOOKUP($B25&amp;$L25,'2 этап'!$A$2:$J$527,10,FALSE)),2)</f>
        <v>0</v>
      </c>
      <c r="H25">
        <f>ROUND(IF(ISERROR(VLOOKUP($B25&amp;$L25,'3 этап'!$A$2:$J$527,9,FALSE)),0,VLOOKUP($B25&amp;$L25,'3 этап'!$A$2:$J$527,9,FALSE)),2)</f>
        <v>7</v>
      </c>
      <c r="I25">
        <f>ROUND(IF(ISERROR(VLOOKUP($B25&amp;$L25,'4 этап'!$A$2:$J$527,7,FALSE)),0,VLOOKUP($B25&amp;$L25,'4 этап'!$A$2:$J$527,7,FALSE)),2)</f>
        <v>0</v>
      </c>
      <c r="J25">
        <f>ROUND(IF(ISERROR(VLOOKUP($B25&amp;$L25,'5 этап'!$A$2:$N$527,13,FALSE)),0,VLOOKUP($B25&amp;$L25,'5 этап'!$A$2:$N$527,13,FALSE)),2)</f>
        <v>0</v>
      </c>
      <c r="K25">
        <f>LARGE(F25:I25,1)+LARGE(F25:I25,2)+LARGE(F25:I25,3)+J25</f>
        <v>7</v>
      </c>
      <c r="L25" t="s">
        <v>883</v>
      </c>
    </row>
    <row r="26" spans="1:12" x14ac:dyDescent="0.35">
      <c r="A26" s="3">
        <v>22</v>
      </c>
      <c r="B26" t="s">
        <v>24</v>
      </c>
      <c r="C26" t="s">
        <v>12</v>
      </c>
      <c r="D26">
        <v>18</v>
      </c>
      <c r="E26" t="s">
        <v>25</v>
      </c>
      <c r="F26">
        <f>ROUND(IF(ISERROR(VLOOKUP($B26&amp;$L26,'1 этап'!$A$4:$K$519,10,FALSE)),0,VLOOKUP($B26&amp;$L26,'1 этап'!$A$4:$K$519,10,FALSE)),2)</f>
        <v>1</v>
      </c>
      <c r="G26">
        <f>ROUND(IF(ISERROR(VLOOKUP($B26&amp;$L26,'2 этап'!$A$2:$J$527,10,FALSE)),0,VLOOKUP($B26&amp;$L26,'2 этап'!$A$2:$J$527,10,FALSE)),2)</f>
        <v>0</v>
      </c>
      <c r="H26">
        <f>ROUND(IF(ISERROR(VLOOKUP($B26&amp;$L26,'3 этап'!$A$2:$J$527,9,FALSE)),0,VLOOKUP($B26&amp;$L26,'3 этап'!$A$2:$J$527,9,FALSE)),2)</f>
        <v>1.7</v>
      </c>
      <c r="I26">
        <f>ROUND(IF(ISERROR(VLOOKUP($B26&amp;$L26,'4 этап'!$A$2:$J$527,7,FALSE)),0,VLOOKUP($B26&amp;$L26,'4 этап'!$A$2:$J$527,7,FALSE)),2)</f>
        <v>0</v>
      </c>
      <c r="J26">
        <f>ROUND(IF(ISERROR(VLOOKUP($B26&amp;$L26,'5 этап'!$A$2:$N$527,13,FALSE)),0,VLOOKUP($B26&amp;$L26,'5 этап'!$A$2:$N$527,13,FALSE)),2)</f>
        <v>0</v>
      </c>
      <c r="K26">
        <f>LARGE(F26:I26,1)+LARGE(F26:I26,2)+LARGE(F26:I26,3)+J26</f>
        <v>2.7</v>
      </c>
      <c r="L26" t="s">
        <v>883</v>
      </c>
    </row>
    <row r="27" spans="1:12" x14ac:dyDescent="0.35">
      <c r="A27" s="3">
        <v>23</v>
      </c>
      <c r="B27" t="s">
        <v>682</v>
      </c>
      <c r="C27" t="s">
        <v>12</v>
      </c>
      <c r="D27">
        <v>18</v>
      </c>
      <c r="E27" t="s">
        <v>51</v>
      </c>
      <c r="F27">
        <f>ROUND(IF(ISERROR(VLOOKUP($B27&amp;$L27,'1 этап'!$A$4:$K$519,10,FALSE)),0,VLOOKUP($B27&amp;$L27,'1 этап'!$A$4:$K$519,10,FALSE)),2)</f>
        <v>0</v>
      </c>
      <c r="G27">
        <f>ROUND(IF(ISERROR(VLOOKUP($B27&amp;$L27,'2 этап'!$A$2:$J$527,10,FALSE)),0,VLOOKUP($B27&amp;$L27,'2 этап'!$A$2:$J$527,10,FALSE)),2)</f>
        <v>0</v>
      </c>
      <c r="H27">
        <f>ROUND(IF(ISERROR(VLOOKUP($B27&amp;$L27,'3 этап'!$A$2:$J$527,9,FALSE)),0,VLOOKUP($B27&amp;$L27,'3 этап'!$A$2:$J$527,9,FALSE)),2)</f>
        <v>1</v>
      </c>
      <c r="I27">
        <f>ROUND(IF(ISERROR(VLOOKUP($B27&amp;$L27,'4 этап'!$A$2:$J$527,7,FALSE)),0,VLOOKUP($B27&amp;$L27,'4 этап'!$A$2:$J$527,7,FALSE)),2)</f>
        <v>0</v>
      </c>
      <c r="J27">
        <f>ROUND(IF(ISERROR(VLOOKUP($B27&amp;$L27,'5 этап'!$A$2:$N$527,13,FALSE)),0,VLOOKUP($B27&amp;$L27,'5 этап'!$A$2:$N$527,13,FALSE)),2)</f>
        <v>0</v>
      </c>
      <c r="K27">
        <f>LARGE(F27:I27,1)+LARGE(F27:I27,2)+LARGE(F27:I27,3)+J27</f>
        <v>1</v>
      </c>
      <c r="L27" t="s">
        <v>883</v>
      </c>
    </row>
    <row r="28" spans="1:12" x14ac:dyDescent="0.35">
      <c r="A28" s="3">
        <v>24</v>
      </c>
      <c r="B28" t="s">
        <v>824</v>
      </c>
      <c r="F28">
        <f>ROUND(IF(ISERROR(VLOOKUP($B28&amp;$L28,'1 этап'!$A$4:$K$519,10,FALSE)),0,VLOOKUP($B28&amp;$L28,'1 этап'!$A$4:$K$519,10,FALSE)),2)</f>
        <v>0</v>
      </c>
      <c r="G28">
        <f>ROUND(IF(ISERROR(VLOOKUP($B28&amp;$L28,'2 этап'!$A$2:$J$527,10,FALSE)),0,VLOOKUP($B28&amp;$L28,'2 этап'!$A$2:$J$527,10,FALSE)),2)</f>
        <v>0</v>
      </c>
      <c r="H28">
        <f>ROUND(IF(ISERROR(VLOOKUP($B28&amp;$L28,'3 этап'!$A$2:$J$527,9,FALSE)),0,VLOOKUP($B28&amp;$L28,'3 этап'!$A$2:$J$527,9,FALSE)),2)</f>
        <v>0</v>
      </c>
      <c r="I28">
        <f>ROUND(IF(ISERROR(VLOOKUP($B28&amp;$L28,'4 этап'!$A$2:$J$527,7,FALSE)),0,VLOOKUP($B28&amp;$L28,'4 этап'!$A$2:$J$527,7,FALSE)),2)</f>
        <v>1</v>
      </c>
      <c r="J28">
        <f>ROUND(IF(ISERROR(VLOOKUP($B28&amp;$L28,'5 этап'!$A$2:$N$527,13,FALSE)),0,VLOOKUP($B28&amp;$L28,'5 этап'!$A$2:$N$527,13,FALSE)),2)</f>
        <v>0</v>
      </c>
      <c r="K28">
        <f>LARGE(F28:I28,1)+LARGE(F28:I28,2)+LARGE(F28:I28,3)+J28</f>
        <v>1</v>
      </c>
      <c r="L28" t="s">
        <v>883</v>
      </c>
    </row>
    <row r="29" spans="1:12" x14ac:dyDescent="0.35">
      <c r="A29" s="3">
        <v>25</v>
      </c>
      <c r="B29" t="s">
        <v>683</v>
      </c>
      <c r="C29" t="s">
        <v>12</v>
      </c>
      <c r="D29">
        <v>18</v>
      </c>
      <c r="E29" t="s">
        <v>17</v>
      </c>
      <c r="F29">
        <f>ROUND(IF(ISERROR(VLOOKUP($B29&amp;$L29,'1 этап'!$A$4:$K$519,10,FALSE)),0,VLOOKUP($B29&amp;$L29,'1 этап'!$A$4:$K$519,10,FALSE)),2)</f>
        <v>0</v>
      </c>
      <c r="G29">
        <f>ROUND(IF(ISERROR(VLOOKUP($B29&amp;$L29,'2 этап'!$A$2:$J$527,10,FALSE)),0,VLOOKUP($B29&amp;$L29,'2 этап'!$A$2:$J$527,10,FALSE)),2)</f>
        <v>0</v>
      </c>
      <c r="H29">
        <f>ROUND(IF(ISERROR(VLOOKUP($B29&amp;$L29,'3 этап'!$A$2:$J$527,9,FALSE)),0,VLOOKUP($B29&amp;$L29,'3 этап'!$A$2:$J$527,9,FALSE)),2)</f>
        <v>0</v>
      </c>
      <c r="I29">
        <f>ROUND(IF(ISERROR(VLOOKUP($B29&amp;$L29,'4 этап'!$A$2:$J$527,7,FALSE)),0,VLOOKUP($B29&amp;$L29,'4 этап'!$A$2:$J$527,7,FALSE)),2)</f>
        <v>0</v>
      </c>
      <c r="J29">
        <f>ROUND(IF(ISERROR(VLOOKUP($B29&amp;$L29,'5 этап'!$A$2:$N$527,13,FALSE)),0,VLOOKUP($B29&amp;$L29,'5 этап'!$A$2:$N$527,13,FALSE)),2)</f>
        <v>0</v>
      </c>
      <c r="K29">
        <f>LARGE(F29:I29,1)+LARGE(F29:I29,2)+LARGE(F29:I29,3)+J29</f>
        <v>0</v>
      </c>
      <c r="L29" t="s">
        <v>883</v>
      </c>
    </row>
    <row r="30" spans="1:12" x14ac:dyDescent="0.35">
      <c r="A30" s="3">
        <v>26</v>
      </c>
      <c r="B30" t="s">
        <v>826</v>
      </c>
      <c r="E30" t="s">
        <v>216</v>
      </c>
      <c r="F30">
        <f>ROUND(IF(ISERROR(VLOOKUP($B30&amp;$L30,'1 этап'!$A$4:$K$519,10,FALSE)),0,VLOOKUP($B30&amp;$L30,'1 этап'!$A$4:$K$519,10,FALSE)),2)</f>
        <v>0</v>
      </c>
      <c r="G30">
        <f>ROUND(IF(ISERROR(VLOOKUP($B30&amp;$L30,'2 этап'!$A$2:$J$527,10,FALSE)),0,VLOOKUP($B30&amp;$L30,'2 этап'!$A$2:$J$527,10,FALSE)),2)</f>
        <v>0</v>
      </c>
      <c r="H30">
        <f>ROUND(IF(ISERROR(VLOOKUP($B30&amp;$L30,'3 этап'!$A$2:$J$527,9,FALSE)),0,VLOOKUP($B30&amp;$L30,'3 этап'!$A$2:$J$527,9,FALSE)),2)</f>
        <v>0</v>
      </c>
      <c r="I30">
        <f>ROUND(IF(ISERROR(VLOOKUP($B30&amp;$L30,'4 этап'!$A$2:$J$527,7,FALSE)),0,VLOOKUP($B30&amp;$L30,'4 этап'!$A$2:$J$527,7,FALSE)),2)</f>
        <v>0</v>
      </c>
      <c r="J30">
        <f>ROUND(IF(ISERROR(VLOOKUP($B30&amp;$L30,'5 этап'!$A$2:$N$527,13,FALSE)),0,VLOOKUP($B30&amp;$L30,'5 этап'!$A$2:$N$527,13,FALSE)),2)</f>
        <v>0</v>
      </c>
      <c r="K30">
        <f>LARGE(F30:I30,1)+LARGE(F30:I30,2)+LARGE(F30:I30,3)+J30</f>
        <v>0</v>
      </c>
      <c r="L30" t="s">
        <v>883</v>
      </c>
    </row>
    <row r="31" spans="1:12" ht="14" customHeight="1" x14ac:dyDescent="0.35">
      <c r="A31" s="3"/>
      <c r="J31">
        <f>ROUND(IF(ISERROR(VLOOKUP($B31&amp;$L31,'5 этап'!$A$2:$N$527,13,FALSE)),0,VLOOKUP($B31&amp;$L31,'5 этап'!$A$2:$N$527,13,FALSE)),2)</f>
        <v>0</v>
      </c>
      <c r="K31" t="e">
        <f t="shared" ref="K6:K69" si="0">LARGE(F31:I31,1)+LARGE(F31:I31,2)+LARGE(F31:I31,3)+J31</f>
        <v>#NUM!</v>
      </c>
    </row>
    <row r="32" spans="1:12" ht="15.5" x14ac:dyDescent="0.35">
      <c r="A32" s="1" t="s">
        <v>31</v>
      </c>
      <c r="J32">
        <f>ROUND(IF(ISERROR(VLOOKUP($B32&amp;$L32,'5 этап'!$A$2:$N$527,13,FALSE)),0,VLOOKUP($B32&amp;$L32,'5 этап'!$A$2:$N$527,13,FALSE)),2)</f>
        <v>0</v>
      </c>
      <c r="K32" t="e">
        <f t="shared" si="0"/>
        <v>#NUM!</v>
      </c>
    </row>
    <row r="33" spans="1:12" x14ac:dyDescent="0.35">
      <c r="J33">
        <f>ROUND(IF(ISERROR(VLOOKUP($B33&amp;$L33,'5 этап'!$A$2:$N$527,13,FALSE)),0,VLOOKUP($B33&amp;$L33,'5 этап'!$A$2:$N$527,13,FALSE)),2)</f>
        <v>0</v>
      </c>
      <c r="K33" t="e">
        <f t="shared" si="0"/>
        <v>#NUM!</v>
      </c>
    </row>
    <row r="34" spans="1:12" x14ac:dyDescent="0.35">
      <c r="A34" s="2" t="s">
        <v>2</v>
      </c>
      <c r="B34" t="s">
        <v>3</v>
      </c>
      <c r="C34" t="s">
        <v>877</v>
      </c>
      <c r="F34" t="s">
        <v>878</v>
      </c>
      <c r="G34" t="s">
        <v>881</v>
      </c>
      <c r="H34" t="s">
        <v>879</v>
      </c>
      <c r="I34" t="s">
        <v>880</v>
      </c>
      <c r="J34" t="s">
        <v>899</v>
      </c>
      <c r="K34" t="s">
        <v>882</v>
      </c>
    </row>
    <row r="35" spans="1:12" x14ac:dyDescent="0.35">
      <c r="A35" s="3">
        <v>1</v>
      </c>
      <c r="B35" t="s">
        <v>530</v>
      </c>
      <c r="C35" t="s">
        <v>12</v>
      </c>
      <c r="D35">
        <v>18</v>
      </c>
      <c r="E35" t="s">
        <v>45</v>
      </c>
      <c r="F35">
        <f>ROUND(IF(ISERROR(VLOOKUP($B35&amp;$L35,'1 этап'!$A$4:$K$519,10,FALSE)),0,VLOOKUP($B35&amp;$L35,'1 этап'!$A$4:$K$519,10,FALSE)),2)</f>
        <v>0</v>
      </c>
      <c r="G35">
        <f>ROUND(IF(ISERROR(VLOOKUP($B35&amp;$L35,'2 этап'!$A$2:$J$527,10,FALSE)),0,VLOOKUP($B35&amp;$L35,'2 этап'!$A$2:$J$527,10,FALSE)),2)</f>
        <v>192.2</v>
      </c>
      <c r="H35">
        <f>ROUND(IF(ISERROR(VLOOKUP($B35&amp;$L35,'3 этап'!$A$2:$J$527,9,FALSE)),0,VLOOKUP($B35&amp;$L35,'3 этап'!$A$2:$J$527,9,FALSE)),2)</f>
        <v>200</v>
      </c>
      <c r="I35">
        <f>ROUND(IF(ISERROR(VLOOKUP($B35&amp;$L35,'4 этап'!$A$2:$J$527,7,FALSE)),0,VLOOKUP($B35&amp;$L35,'4 этап'!$A$2:$J$527,7,FALSE)),2)</f>
        <v>200</v>
      </c>
      <c r="J35">
        <f>ROUND(IF(ISERROR(VLOOKUP($B35&amp;$L35,'5 этап'!$A$2:$N$527,13,FALSE)),0,VLOOKUP($B35&amp;$L35,'5 этап'!$A$2:$N$527,13,FALSE)),2)</f>
        <v>192.2</v>
      </c>
      <c r="K35">
        <f>LARGE(F35:I35,1)+LARGE(F35:I35,2)+LARGE(F35:I35,3)+J35</f>
        <v>784.40000000000009</v>
      </c>
      <c r="L35" t="s">
        <v>884</v>
      </c>
    </row>
    <row r="36" spans="1:12" x14ac:dyDescent="0.35">
      <c r="A36" s="3">
        <v>2</v>
      </c>
      <c r="B36" t="s">
        <v>35</v>
      </c>
      <c r="C36" t="s">
        <v>12</v>
      </c>
      <c r="D36">
        <v>18</v>
      </c>
      <c r="E36" t="s">
        <v>34</v>
      </c>
      <c r="F36">
        <f>ROUND(IF(ISERROR(VLOOKUP($B36&amp;$L36,'1 этап'!$A$4:$K$519,10,FALSE)),0,VLOOKUP($B36&amp;$L36,'1 этап'!$A$4:$K$519,10,FALSE)),2)</f>
        <v>189.8</v>
      </c>
      <c r="G36">
        <f>ROUND(IF(ISERROR(VLOOKUP($B36&amp;$L36,'2 этап'!$A$2:$J$527,10,FALSE)),0,VLOOKUP($B36&amp;$L36,'2 этап'!$A$2:$J$527,10,FALSE)),2)</f>
        <v>171.9</v>
      </c>
      <c r="H36">
        <f>ROUND(IF(ISERROR(VLOOKUP($B36&amp;$L36,'3 этап'!$A$2:$J$527,9,FALSE)),0,VLOOKUP($B36&amp;$L36,'3 этап'!$A$2:$J$527,9,FALSE)),2)</f>
        <v>198.5</v>
      </c>
      <c r="I36">
        <f>ROUND(IF(ISERROR(VLOOKUP($B36&amp;$L36,'4 этап'!$A$2:$J$527,7,FALSE)),0,VLOOKUP($B36&amp;$L36,'4 этап'!$A$2:$J$527,7,FALSE)),2)</f>
        <v>191.1</v>
      </c>
      <c r="J36">
        <f>ROUND(IF(ISERROR(VLOOKUP($B36&amp;$L36,'5 этап'!$A$2:$N$527,13,FALSE)),0,VLOOKUP($B36&amp;$L36,'5 этап'!$A$2:$N$527,13,FALSE)),2)</f>
        <v>200</v>
      </c>
      <c r="K36">
        <f>LARGE(F36:I36,1)+LARGE(F36:I36,2)+LARGE(F36:I36,3)+J36</f>
        <v>779.40000000000009</v>
      </c>
      <c r="L36" t="s">
        <v>884</v>
      </c>
    </row>
    <row r="37" spans="1:12" x14ac:dyDescent="0.35">
      <c r="A37" s="3">
        <v>3</v>
      </c>
      <c r="B37" t="s">
        <v>33</v>
      </c>
      <c r="C37" t="s">
        <v>12</v>
      </c>
      <c r="D37">
        <v>18</v>
      </c>
      <c r="E37" t="s">
        <v>34</v>
      </c>
      <c r="F37">
        <f>ROUND(IF(ISERROR(VLOOKUP($B37&amp;$L37,'1 этап'!$A$4:$K$519,10,FALSE)),0,VLOOKUP($B37&amp;$L37,'1 этап'!$A$4:$K$519,10,FALSE)),2)</f>
        <v>200</v>
      </c>
      <c r="G37">
        <f>ROUND(IF(ISERROR(VLOOKUP($B37&amp;$L37,'2 этап'!$A$2:$J$527,10,FALSE)),0,VLOOKUP($B37&amp;$L37,'2 этап'!$A$2:$J$527,10,FALSE)),2)</f>
        <v>191.5</v>
      </c>
      <c r="H37">
        <f>ROUND(IF(ISERROR(VLOOKUP($B37&amp;$L37,'3 этап'!$A$2:$J$527,9,FALSE)),0,VLOOKUP($B37&amp;$L37,'3 этап'!$A$2:$J$527,9,FALSE)),2)</f>
        <v>191</v>
      </c>
      <c r="I37">
        <f>ROUND(IF(ISERROR(VLOOKUP($B37&amp;$L37,'4 этап'!$A$2:$J$527,7,FALSE)),0,VLOOKUP($B37&amp;$L37,'4 этап'!$A$2:$J$527,7,FALSE)),2)</f>
        <v>184.2</v>
      </c>
      <c r="J37">
        <f>ROUND(IF(ISERROR(VLOOKUP($B37&amp;$L37,'5 этап'!$A$2:$N$527,13,FALSE)),0,VLOOKUP($B37&amp;$L37,'5 этап'!$A$2:$N$527,13,FALSE)),2)</f>
        <v>192.3</v>
      </c>
      <c r="K37">
        <f>LARGE(F37:I37,1)+LARGE(F37:I37,2)+LARGE(F37:I37,3)+J37</f>
        <v>774.8</v>
      </c>
      <c r="L37" t="s">
        <v>884</v>
      </c>
    </row>
    <row r="38" spans="1:12" x14ac:dyDescent="0.35">
      <c r="A38" s="3">
        <v>4</v>
      </c>
      <c r="B38" t="s">
        <v>37</v>
      </c>
      <c r="C38" t="s">
        <v>12</v>
      </c>
      <c r="D38">
        <v>18</v>
      </c>
      <c r="E38" t="s">
        <v>20</v>
      </c>
      <c r="F38">
        <f>ROUND(IF(ISERROR(VLOOKUP($B38&amp;$L38,'1 этап'!$A$4:$K$519,10,FALSE)),0,VLOOKUP($B38&amp;$L38,'1 этап'!$A$4:$K$519,10,FALSE)),2)</f>
        <v>184</v>
      </c>
      <c r="G38">
        <f>ROUND(IF(ISERROR(VLOOKUP($B38&amp;$L38,'2 этап'!$A$2:$J$527,10,FALSE)),0,VLOOKUP($B38&amp;$L38,'2 этап'!$A$2:$J$527,10,FALSE)),2)</f>
        <v>200</v>
      </c>
      <c r="H38">
        <f>ROUND(IF(ISERROR(VLOOKUP($B38&amp;$L38,'3 этап'!$A$2:$J$527,9,FALSE)),0,VLOOKUP($B38&amp;$L38,'3 этап'!$A$2:$J$527,9,FALSE)),2)</f>
        <v>86.4</v>
      </c>
      <c r="I38">
        <f>ROUND(IF(ISERROR(VLOOKUP($B38&amp;$L38,'4 этап'!$A$2:$J$527,7,FALSE)),0,VLOOKUP($B38&amp;$L38,'4 этап'!$A$2:$J$527,7,FALSE)),2)</f>
        <v>187.3</v>
      </c>
      <c r="J38">
        <f>ROUND(IF(ISERROR(VLOOKUP($B38&amp;$L38,'5 этап'!$A$2:$N$527,13,FALSE)),0,VLOOKUP($B38&amp;$L38,'5 этап'!$A$2:$N$527,13,FALSE)),2)</f>
        <v>185</v>
      </c>
      <c r="K38">
        <f>LARGE(F38:I38,1)+LARGE(F38:I38,2)+LARGE(F38:I38,3)+J38</f>
        <v>756.3</v>
      </c>
      <c r="L38" t="s">
        <v>884</v>
      </c>
    </row>
    <row r="39" spans="1:12" x14ac:dyDescent="0.35">
      <c r="A39" s="3">
        <v>5</v>
      </c>
      <c r="B39" t="s">
        <v>46</v>
      </c>
      <c r="C39" t="s">
        <v>12</v>
      </c>
      <c r="D39">
        <v>18</v>
      </c>
      <c r="E39" t="s">
        <v>20</v>
      </c>
      <c r="F39">
        <f>ROUND(IF(ISERROR(VLOOKUP($B39&amp;$L39,'1 этап'!$A$4:$K$519,10,FALSE)),0,VLOOKUP($B39&amp;$L39,'1 этап'!$A$4:$K$519,10,FALSE)),2)</f>
        <v>151.6</v>
      </c>
      <c r="G39">
        <f>ROUND(IF(ISERROR(VLOOKUP($B39&amp;$L39,'2 этап'!$A$2:$J$527,10,FALSE)),0,VLOOKUP($B39&amp;$L39,'2 этап'!$A$2:$J$527,10,FALSE)),2)</f>
        <v>200</v>
      </c>
      <c r="H39">
        <f>ROUND(IF(ISERROR(VLOOKUP($B39&amp;$L39,'3 этап'!$A$2:$J$527,9,FALSE)),0,VLOOKUP($B39&amp;$L39,'3 этап'!$A$2:$J$527,9,FALSE)),2)</f>
        <v>127</v>
      </c>
      <c r="I39">
        <f>ROUND(IF(ISERROR(VLOOKUP($B39&amp;$L39,'4 этап'!$A$2:$J$527,7,FALSE)),0,VLOOKUP($B39&amp;$L39,'4 этап'!$A$2:$J$527,7,FALSE)),2)</f>
        <v>181.6</v>
      </c>
      <c r="J39">
        <f>ROUND(IF(ISERROR(VLOOKUP($B39&amp;$L39,'5 этап'!$A$2:$N$527,13,FALSE)),0,VLOOKUP($B39&amp;$L39,'5 этап'!$A$2:$N$527,13,FALSE)),2)</f>
        <v>183.5</v>
      </c>
      <c r="K39">
        <f>LARGE(F39:I39,1)+LARGE(F39:I39,2)+LARGE(F39:I39,3)+J39</f>
        <v>716.7</v>
      </c>
      <c r="L39" t="s">
        <v>884</v>
      </c>
    </row>
    <row r="40" spans="1:12" x14ac:dyDescent="0.35">
      <c r="A40" s="3">
        <v>6</v>
      </c>
      <c r="B40" t="s">
        <v>36</v>
      </c>
      <c r="C40" t="s">
        <v>12</v>
      </c>
      <c r="D40">
        <v>18</v>
      </c>
      <c r="E40" t="s">
        <v>34</v>
      </c>
      <c r="F40">
        <f>ROUND(IF(ISERROR(VLOOKUP($B40&amp;$L40,'1 этап'!$A$4:$K$519,10,FALSE)),0,VLOOKUP($B40&amp;$L40,'1 этап'!$A$4:$K$519,10,FALSE)),2)</f>
        <v>184.3</v>
      </c>
      <c r="G40">
        <f>ROUND(IF(ISERROR(VLOOKUP($B40&amp;$L40,'2 этап'!$A$2:$J$527,10,FALSE)),0,VLOOKUP($B40&amp;$L40,'2 этап'!$A$2:$J$527,10,FALSE)),2)</f>
        <v>194.1</v>
      </c>
      <c r="H40">
        <f>ROUND(IF(ISERROR(VLOOKUP($B40&amp;$L40,'3 этап'!$A$2:$J$527,9,FALSE)),0,VLOOKUP($B40&amp;$L40,'3 этап'!$A$2:$J$527,9,FALSE)),2)</f>
        <v>0</v>
      </c>
      <c r="I40">
        <f>ROUND(IF(ISERROR(VLOOKUP($B40&amp;$L40,'4 этап'!$A$2:$J$527,7,FALSE)),0,VLOOKUP($B40&amp;$L40,'4 этап'!$A$2:$J$527,7,FALSE)),2)</f>
        <v>177.6</v>
      </c>
      <c r="J40">
        <f>ROUND(IF(ISERROR(VLOOKUP($B40&amp;$L40,'5 этап'!$A$2:$N$527,13,FALSE)),0,VLOOKUP($B40&amp;$L40,'5 этап'!$A$2:$N$527,13,FALSE)),2)</f>
        <v>158.80000000000001</v>
      </c>
      <c r="K40">
        <f>LARGE(F40:I40,1)+LARGE(F40:I40,2)+LARGE(F40:I40,3)+J40</f>
        <v>714.8</v>
      </c>
      <c r="L40" t="s">
        <v>884</v>
      </c>
    </row>
    <row r="41" spans="1:12" x14ac:dyDescent="0.35">
      <c r="A41" s="3">
        <v>7</v>
      </c>
      <c r="B41" t="s">
        <v>39</v>
      </c>
      <c r="C41" t="s">
        <v>12</v>
      </c>
      <c r="D41">
        <v>18</v>
      </c>
      <c r="E41" t="s">
        <v>40</v>
      </c>
      <c r="F41">
        <f>ROUND(IF(ISERROR(VLOOKUP($B41&amp;$L41,'1 этап'!$A$4:$K$519,10,FALSE)),0,VLOOKUP($B41&amp;$L41,'1 этап'!$A$4:$K$519,10,FALSE)),2)</f>
        <v>182.9</v>
      </c>
      <c r="G41">
        <f>ROUND(IF(ISERROR(VLOOKUP($B41&amp;$L41,'2 этап'!$A$2:$J$527,10,FALSE)),0,VLOOKUP($B41&amp;$L41,'2 этап'!$A$2:$J$527,10,FALSE)),2)</f>
        <v>169.1</v>
      </c>
      <c r="H41">
        <f>ROUND(IF(ISERROR(VLOOKUP($B41&amp;$L41,'3 этап'!$A$2:$J$527,9,FALSE)),0,VLOOKUP($B41&amp;$L41,'3 этап'!$A$2:$J$527,9,FALSE)),2)</f>
        <v>142.1</v>
      </c>
      <c r="I41">
        <f>ROUND(IF(ISERROR(VLOOKUP($B41&amp;$L41,'4 этап'!$A$2:$J$527,7,FALSE)),0,VLOOKUP($B41&amp;$L41,'4 этап'!$A$2:$J$527,7,FALSE)),2)</f>
        <v>175.6</v>
      </c>
      <c r="J41">
        <f>ROUND(IF(ISERROR(VLOOKUP($B41&amp;$L41,'5 этап'!$A$2:$N$527,13,FALSE)),0,VLOOKUP($B41&amp;$L41,'5 этап'!$A$2:$N$527,13,FALSE)),2)</f>
        <v>170.6</v>
      </c>
      <c r="K41">
        <f>LARGE(F41:I41,1)+LARGE(F41:I41,2)+LARGE(F41:I41,3)+J41</f>
        <v>698.2</v>
      </c>
      <c r="L41" t="s">
        <v>884</v>
      </c>
    </row>
    <row r="42" spans="1:12" x14ac:dyDescent="0.35">
      <c r="A42" s="3">
        <v>8</v>
      </c>
      <c r="B42" t="s">
        <v>38</v>
      </c>
      <c r="C42" t="s">
        <v>12</v>
      </c>
      <c r="D42">
        <v>18</v>
      </c>
      <c r="E42" t="s">
        <v>34</v>
      </c>
      <c r="F42">
        <f>ROUND(IF(ISERROR(VLOOKUP($B42&amp;$L42,'1 этап'!$A$4:$K$519,10,FALSE)),0,VLOOKUP($B42&amp;$L42,'1 этап'!$A$4:$K$519,10,FALSE)),2)</f>
        <v>183.8</v>
      </c>
      <c r="G42">
        <f>ROUND(IF(ISERROR(VLOOKUP($B42&amp;$L42,'2 этап'!$A$2:$J$527,10,FALSE)),0,VLOOKUP($B42&amp;$L42,'2 этап'!$A$2:$J$527,10,FALSE)),2)</f>
        <v>172.8</v>
      </c>
      <c r="H42">
        <f>ROUND(IF(ISERROR(VLOOKUP($B42&amp;$L42,'3 этап'!$A$2:$J$527,9,FALSE)),0,VLOOKUP($B42&amp;$L42,'3 этап'!$A$2:$J$527,9,FALSE)),2)</f>
        <v>166.1</v>
      </c>
      <c r="I42">
        <f>ROUND(IF(ISERROR(VLOOKUP($B42&amp;$L42,'4 этап'!$A$2:$J$527,7,FALSE)),0,VLOOKUP($B42&amp;$L42,'4 этап'!$A$2:$J$527,7,FALSE)),2)</f>
        <v>181.8</v>
      </c>
      <c r="J42">
        <f>ROUND(IF(ISERROR(VLOOKUP($B42&amp;$L42,'5 этап'!$A$2:$N$527,13,FALSE)),0,VLOOKUP($B42&amp;$L42,'5 этап'!$A$2:$N$527,13,FALSE)),2)</f>
        <v>159</v>
      </c>
      <c r="K42">
        <f>LARGE(F42:I42,1)+LARGE(F42:I42,2)+LARGE(F42:I42,3)+J42</f>
        <v>697.40000000000009</v>
      </c>
      <c r="L42" t="s">
        <v>884</v>
      </c>
    </row>
    <row r="43" spans="1:12" x14ac:dyDescent="0.35">
      <c r="A43" s="3">
        <v>9</v>
      </c>
      <c r="B43" t="s">
        <v>68</v>
      </c>
      <c r="C43" t="s">
        <v>12</v>
      </c>
      <c r="D43">
        <v>18</v>
      </c>
      <c r="E43" t="s">
        <v>45</v>
      </c>
      <c r="F43">
        <f>ROUND(IF(ISERROR(VLOOKUP($B43&amp;$L43,'1 этап'!$A$4:$K$519,10,FALSE)),0,VLOOKUP($B43&amp;$L43,'1 этап'!$A$4:$K$519,10,FALSE)),2)</f>
        <v>58.9</v>
      </c>
      <c r="G43">
        <f>ROUND(IF(ISERROR(VLOOKUP($B43&amp;$L43,'2 этап'!$A$2:$J$527,10,FALSE)),0,VLOOKUP($B43&amp;$L43,'2 этап'!$A$2:$J$527,10,FALSE)),2)</f>
        <v>143.69999999999999</v>
      </c>
      <c r="H43">
        <f>ROUND(IF(ISERROR(VLOOKUP($B43&amp;$L43,'3 этап'!$A$2:$J$527,9,FALSE)),0,VLOOKUP($B43&amp;$L43,'3 этап'!$A$2:$J$527,9,FALSE)),2)</f>
        <v>179</v>
      </c>
      <c r="I43">
        <f>ROUND(IF(ISERROR(VLOOKUP($B43&amp;$L43,'4 этап'!$A$2:$J$527,7,FALSE)),0,VLOOKUP($B43&amp;$L43,'4 этап'!$A$2:$J$527,7,FALSE)),2)</f>
        <v>189.9</v>
      </c>
      <c r="J43">
        <f>ROUND(IF(ISERROR(VLOOKUP($B43&amp;$L43,'5 этап'!$A$2:$N$527,13,FALSE)),0,VLOOKUP($B43&amp;$L43,'5 этап'!$A$2:$N$527,13,FALSE)),2)</f>
        <v>155.30000000000001</v>
      </c>
      <c r="K43">
        <f>LARGE(F43:I43,1)+LARGE(F43:I43,2)+LARGE(F43:I43,3)+J43</f>
        <v>667.89999999999986</v>
      </c>
      <c r="L43" t="s">
        <v>884</v>
      </c>
    </row>
    <row r="44" spans="1:12" x14ac:dyDescent="0.35">
      <c r="A44" s="3">
        <v>10</v>
      </c>
      <c r="B44" t="s">
        <v>55</v>
      </c>
      <c r="C44" t="s">
        <v>12</v>
      </c>
      <c r="D44">
        <v>18</v>
      </c>
      <c r="E44" t="s">
        <v>40</v>
      </c>
      <c r="F44">
        <f>ROUND(IF(ISERROR(VLOOKUP($B44&amp;$L44,'1 этап'!$A$4:$K$519,10,FALSE)),0,VLOOKUP($B44&amp;$L44,'1 этап'!$A$4:$K$519,10,FALSE)),2)</f>
        <v>127.3</v>
      </c>
      <c r="G44">
        <f>ROUND(IF(ISERROR(VLOOKUP($B44&amp;$L44,'2 этап'!$A$2:$J$527,10,FALSE)),0,VLOOKUP($B44&amp;$L44,'2 этап'!$A$2:$J$527,10,FALSE)),2)</f>
        <v>178.4</v>
      </c>
      <c r="H44">
        <f>ROUND(IF(ISERROR(VLOOKUP($B44&amp;$L44,'3 этап'!$A$2:$J$527,9,FALSE)),0,VLOOKUP($B44&amp;$L44,'3 этап'!$A$2:$J$527,9,FALSE)),2)</f>
        <v>131.1</v>
      </c>
      <c r="I44">
        <f>ROUND(IF(ISERROR(VLOOKUP($B44&amp;$L44,'4 этап'!$A$2:$J$527,7,FALSE)),0,VLOOKUP($B44&amp;$L44,'4 этап'!$A$2:$J$527,7,FALSE)),2)</f>
        <v>181.4</v>
      </c>
      <c r="J44">
        <f>ROUND(IF(ISERROR(VLOOKUP($B44&amp;$L44,'5 этап'!$A$2:$N$527,13,FALSE)),0,VLOOKUP($B44&amp;$L44,'5 этап'!$A$2:$N$527,13,FALSE)),2)</f>
        <v>166.3</v>
      </c>
      <c r="K44">
        <f>LARGE(F44:I44,1)+LARGE(F44:I44,2)+LARGE(F44:I44,3)+J44</f>
        <v>657.2</v>
      </c>
      <c r="L44" t="s">
        <v>884</v>
      </c>
    </row>
    <row r="45" spans="1:12" x14ac:dyDescent="0.35">
      <c r="A45" s="3">
        <v>11</v>
      </c>
      <c r="B45" t="s">
        <v>63</v>
      </c>
      <c r="C45" t="s">
        <v>12</v>
      </c>
      <c r="D45">
        <v>18</v>
      </c>
      <c r="E45" t="s">
        <v>64</v>
      </c>
      <c r="F45">
        <f>ROUND(IF(ISERROR(VLOOKUP($B45&amp;$L45,'1 этап'!$A$4:$K$519,10,FALSE)),0,VLOOKUP($B45&amp;$L45,'1 этап'!$A$4:$K$519,10,FALSE)),2)</f>
        <v>83.2</v>
      </c>
      <c r="G45">
        <f>ROUND(IF(ISERROR(VLOOKUP($B45&amp;$L45,'2 этап'!$A$2:$J$527,10,FALSE)),0,VLOOKUP($B45&amp;$L45,'2 этап'!$A$2:$J$527,10,FALSE)),2)</f>
        <v>184.8</v>
      </c>
      <c r="H45">
        <f>ROUND(IF(ISERROR(VLOOKUP($B45&amp;$L45,'3 этап'!$A$2:$J$527,9,FALSE)),0,VLOOKUP($B45&amp;$L45,'3 этап'!$A$2:$J$527,9,FALSE)),2)</f>
        <v>146.9</v>
      </c>
      <c r="I45">
        <f>ROUND(IF(ISERROR(VLOOKUP($B45&amp;$L45,'4 этап'!$A$2:$J$527,7,FALSE)),0,VLOOKUP($B45&amp;$L45,'4 этап'!$A$2:$J$527,7,FALSE)),2)</f>
        <v>161.69999999999999</v>
      </c>
      <c r="J45">
        <f>ROUND(IF(ISERROR(VLOOKUP($B45&amp;$L45,'5 этап'!$A$2:$N$527,13,FALSE)),0,VLOOKUP($B45&amp;$L45,'5 этап'!$A$2:$N$527,13,FALSE)),2)</f>
        <v>142.80000000000001</v>
      </c>
      <c r="K45">
        <f>LARGE(F45:I45,1)+LARGE(F45:I45,2)+LARGE(F45:I45,3)+J45</f>
        <v>636.20000000000005</v>
      </c>
      <c r="L45" t="s">
        <v>884</v>
      </c>
    </row>
    <row r="46" spans="1:12" x14ac:dyDescent="0.35">
      <c r="A46" s="3">
        <v>12</v>
      </c>
      <c r="B46" t="s">
        <v>59</v>
      </c>
      <c r="C46" t="s">
        <v>12</v>
      </c>
      <c r="D46">
        <v>18</v>
      </c>
      <c r="E46" t="s">
        <v>20</v>
      </c>
      <c r="F46">
        <f>ROUND(IF(ISERROR(VLOOKUP($B46&amp;$L46,'1 этап'!$A$4:$K$519,10,FALSE)),0,VLOOKUP($B46&amp;$L46,'1 этап'!$A$4:$K$519,10,FALSE)),2)</f>
        <v>116.8</v>
      </c>
      <c r="G46">
        <f>ROUND(IF(ISERROR(VLOOKUP($B46&amp;$L46,'2 этап'!$A$2:$J$527,10,FALSE)),0,VLOOKUP($B46&amp;$L46,'2 этап'!$A$2:$J$527,10,FALSE)),2)</f>
        <v>140</v>
      </c>
      <c r="H46">
        <f>ROUND(IF(ISERROR(VLOOKUP($B46&amp;$L46,'3 этап'!$A$2:$J$527,9,FALSE)),0,VLOOKUP($B46&amp;$L46,'3 этап'!$A$2:$J$527,9,FALSE)),2)</f>
        <v>165</v>
      </c>
      <c r="I46">
        <f>ROUND(IF(ISERROR(VLOOKUP($B46&amp;$L46,'4 этап'!$A$2:$J$527,7,FALSE)),0,VLOOKUP($B46&amp;$L46,'4 этап'!$A$2:$J$527,7,FALSE)),2)</f>
        <v>155.1</v>
      </c>
      <c r="J46">
        <f>ROUND(IF(ISERROR(VLOOKUP($B46&amp;$L46,'5 этап'!$A$2:$N$527,13,FALSE)),0,VLOOKUP($B46&amp;$L46,'5 этап'!$A$2:$N$527,13,FALSE)),2)</f>
        <v>174.3</v>
      </c>
      <c r="K46">
        <f>LARGE(F46:I46,1)+LARGE(F46:I46,2)+LARGE(F46:I46,3)+J46</f>
        <v>634.40000000000009</v>
      </c>
      <c r="L46" t="s">
        <v>884</v>
      </c>
    </row>
    <row r="47" spans="1:12" x14ac:dyDescent="0.35">
      <c r="A47" s="3">
        <v>13</v>
      </c>
      <c r="B47" t="s">
        <v>78</v>
      </c>
      <c r="C47" t="s">
        <v>12</v>
      </c>
      <c r="D47">
        <v>18</v>
      </c>
      <c r="E47" t="s">
        <v>45</v>
      </c>
      <c r="F47">
        <f>ROUND(IF(ISERROR(VLOOKUP($B47&amp;$L47,'1 этап'!$A$4:$K$519,10,FALSE)),0,VLOOKUP($B47&amp;$L47,'1 этап'!$A$4:$K$519,10,FALSE)),2)</f>
        <v>0</v>
      </c>
      <c r="G47">
        <f>ROUND(IF(ISERROR(VLOOKUP($B47&amp;$L47,'2 этап'!$A$2:$J$527,10,FALSE)),0,VLOOKUP($B47&amp;$L47,'2 этап'!$A$2:$J$527,10,FALSE)),2)</f>
        <v>111</v>
      </c>
      <c r="H47">
        <f>ROUND(IF(ISERROR(VLOOKUP($B47&amp;$L47,'3 этап'!$A$2:$J$527,9,FALSE)),0,VLOOKUP($B47&amp;$L47,'3 этап'!$A$2:$J$527,9,FALSE)),2)</f>
        <v>167.1</v>
      </c>
      <c r="I47">
        <f>ROUND(IF(ISERROR(VLOOKUP($B47&amp;$L47,'4 этап'!$A$2:$J$527,7,FALSE)),0,VLOOKUP($B47&amp;$L47,'4 этап'!$A$2:$J$527,7,FALSE)),2)</f>
        <v>159.19999999999999</v>
      </c>
      <c r="J47">
        <f>ROUND(IF(ISERROR(VLOOKUP($B47&amp;$L47,'5 этап'!$A$2:$N$527,13,FALSE)),0,VLOOKUP($B47&amp;$L47,'5 этап'!$A$2:$N$527,13,FALSE)),2)</f>
        <v>169.9</v>
      </c>
      <c r="K47">
        <f>LARGE(F47:I47,1)+LARGE(F47:I47,2)+LARGE(F47:I47,3)+J47</f>
        <v>607.19999999999993</v>
      </c>
      <c r="L47" t="s">
        <v>884</v>
      </c>
    </row>
    <row r="48" spans="1:12" x14ac:dyDescent="0.35">
      <c r="A48" s="3">
        <v>14</v>
      </c>
      <c r="B48" t="s">
        <v>54</v>
      </c>
      <c r="C48" t="s">
        <v>12</v>
      </c>
      <c r="D48">
        <v>18</v>
      </c>
      <c r="E48" t="s">
        <v>45</v>
      </c>
      <c r="F48">
        <f>ROUND(IF(ISERROR(VLOOKUP($B48&amp;$L48,'1 этап'!$A$4:$K$519,10,FALSE)),0,VLOOKUP($B48&amp;$L48,'1 этап'!$A$4:$K$519,10,FALSE)),2)</f>
        <v>132</v>
      </c>
      <c r="G48">
        <f>ROUND(IF(ISERROR(VLOOKUP($B48&amp;$L48,'2 этап'!$A$2:$J$527,10,FALSE)),0,VLOOKUP($B48&amp;$L48,'2 этап'!$A$2:$J$527,10,FALSE)),2)</f>
        <v>121.4</v>
      </c>
      <c r="H48">
        <f>ROUND(IF(ISERROR(VLOOKUP($B48&amp;$L48,'3 этап'!$A$2:$J$527,9,FALSE)),0,VLOOKUP($B48&amp;$L48,'3 этап'!$A$2:$J$527,9,FALSE)),2)</f>
        <v>160.69999999999999</v>
      </c>
      <c r="I48">
        <f>ROUND(IF(ISERROR(VLOOKUP($B48&amp;$L48,'4 этап'!$A$2:$J$527,7,FALSE)),0,VLOOKUP($B48&amp;$L48,'4 этап'!$A$2:$J$527,7,FALSE)),2)</f>
        <v>0</v>
      </c>
      <c r="J48">
        <f>ROUND(IF(ISERROR(VLOOKUP($B48&amp;$L48,'5 этап'!$A$2:$N$527,13,FALSE)),0,VLOOKUP($B48&amp;$L48,'5 этап'!$A$2:$N$527,13,FALSE)),2)</f>
        <v>150.30000000000001</v>
      </c>
      <c r="K48">
        <f>LARGE(F48:I48,1)+LARGE(F48:I48,2)+LARGE(F48:I48,3)+J48</f>
        <v>564.40000000000009</v>
      </c>
      <c r="L48" t="s">
        <v>884</v>
      </c>
    </row>
    <row r="49" spans="1:12" x14ac:dyDescent="0.35">
      <c r="A49" s="3">
        <v>15</v>
      </c>
      <c r="B49" t="s">
        <v>52</v>
      </c>
      <c r="C49" t="s">
        <v>12</v>
      </c>
      <c r="D49">
        <v>18</v>
      </c>
      <c r="E49" t="s">
        <v>53</v>
      </c>
      <c r="F49">
        <f>ROUND(IF(ISERROR(VLOOKUP($B49&amp;$L49,'1 этап'!$A$4:$K$519,10,FALSE)),0,VLOOKUP($B49&amp;$L49,'1 этап'!$A$4:$K$519,10,FALSE)),2)</f>
        <v>143.9</v>
      </c>
      <c r="G49">
        <f>ROUND(IF(ISERROR(VLOOKUP($B49&amp;$L49,'2 этап'!$A$2:$J$527,10,FALSE)),0,VLOOKUP($B49&amp;$L49,'2 этап'!$A$2:$J$527,10,FALSE)),2)</f>
        <v>120.5</v>
      </c>
      <c r="H49">
        <f>ROUND(IF(ISERROR(VLOOKUP($B49&amp;$L49,'3 этап'!$A$2:$J$527,9,FALSE)),0,VLOOKUP($B49&amp;$L49,'3 этап'!$A$2:$J$527,9,FALSE)),2)</f>
        <v>99.1</v>
      </c>
      <c r="I49">
        <f>ROUND(IF(ISERROR(VLOOKUP($B49&amp;$L49,'4 этап'!$A$2:$J$527,7,FALSE)),0,VLOOKUP($B49&amp;$L49,'4 этап'!$A$2:$J$527,7,FALSE)),2)</f>
        <v>165.4</v>
      </c>
      <c r="J49">
        <f>ROUND(IF(ISERROR(VLOOKUP($B49&amp;$L49,'5 этап'!$A$2:$N$527,13,FALSE)),0,VLOOKUP($B49&amp;$L49,'5 этап'!$A$2:$N$527,13,FALSE)),2)</f>
        <v>132.1</v>
      </c>
      <c r="K49">
        <f>LARGE(F49:I49,1)+LARGE(F49:I49,2)+LARGE(F49:I49,3)+J49</f>
        <v>561.9</v>
      </c>
      <c r="L49" t="s">
        <v>884</v>
      </c>
    </row>
    <row r="50" spans="1:12" x14ac:dyDescent="0.35">
      <c r="A50" s="3">
        <v>16</v>
      </c>
      <c r="B50" t="s">
        <v>56</v>
      </c>
      <c r="C50" t="s">
        <v>12</v>
      </c>
      <c r="D50">
        <v>18</v>
      </c>
      <c r="E50" t="s">
        <v>45</v>
      </c>
      <c r="F50">
        <f>ROUND(IF(ISERROR(VLOOKUP($B50&amp;$L50,'1 этап'!$A$4:$K$519,10,FALSE)),0,VLOOKUP($B50&amp;$L50,'1 этап'!$A$4:$K$519,10,FALSE)),2)</f>
        <v>121.4</v>
      </c>
      <c r="G50">
        <f>ROUND(IF(ISERROR(VLOOKUP($B50&amp;$L50,'2 этап'!$A$2:$J$527,10,FALSE)),0,VLOOKUP($B50&amp;$L50,'2 этап'!$A$2:$J$527,10,FALSE)),2)</f>
        <v>174</v>
      </c>
      <c r="H50">
        <f>ROUND(IF(ISERROR(VLOOKUP($B50&amp;$L50,'3 этап'!$A$2:$J$527,9,FALSE)),0,VLOOKUP($B50&amp;$L50,'3 этап'!$A$2:$J$527,9,FALSE)),2)</f>
        <v>0</v>
      </c>
      <c r="I50">
        <f>ROUND(IF(ISERROR(VLOOKUP($B50&amp;$L50,'4 этап'!$A$2:$J$527,7,FALSE)),0,VLOOKUP($B50&amp;$L50,'4 этап'!$A$2:$J$527,7,FALSE)),2)</f>
        <v>168.1</v>
      </c>
      <c r="J50">
        <f>ROUND(IF(ISERROR(VLOOKUP($B50&amp;$L50,'5 этап'!$A$2:$N$527,13,FALSE)),0,VLOOKUP($B50&amp;$L50,'5 этап'!$A$2:$N$527,13,FALSE)),2)</f>
        <v>95.3</v>
      </c>
      <c r="K50">
        <f>LARGE(F50:I50,1)+LARGE(F50:I50,2)+LARGE(F50:I50,3)+J50</f>
        <v>558.79999999999995</v>
      </c>
      <c r="L50" t="s">
        <v>884</v>
      </c>
    </row>
    <row r="51" spans="1:12" x14ac:dyDescent="0.35">
      <c r="A51" s="3">
        <v>17</v>
      </c>
      <c r="B51" t="s">
        <v>686</v>
      </c>
      <c r="C51" t="s">
        <v>687</v>
      </c>
      <c r="D51" t="s">
        <v>688</v>
      </c>
      <c r="F51">
        <f>ROUND(IF(ISERROR(VLOOKUP($B51&amp;$L51,'1 этап'!$A$4:$K$519,10,FALSE)),0,VLOOKUP($B51&amp;$L51,'1 этап'!$A$4:$K$519,10,FALSE)),2)</f>
        <v>0</v>
      </c>
      <c r="G51">
        <f>ROUND(IF(ISERROR(VLOOKUP($B51&amp;$L51,'2 этап'!$A$2:$J$527,10,FALSE)),0,VLOOKUP($B51&amp;$L51,'2 этап'!$A$2:$J$527,10,FALSE)),2)</f>
        <v>0</v>
      </c>
      <c r="H51">
        <f>ROUND(IF(ISERROR(VLOOKUP($B51&amp;$L51,'3 этап'!$A$2:$J$527,9,FALSE)),0,VLOOKUP($B51&amp;$L51,'3 этап'!$A$2:$J$527,9,FALSE)),2)</f>
        <v>195</v>
      </c>
      <c r="I51">
        <f>ROUND(IF(ISERROR(VLOOKUP($B51&amp;$L51,'4 этап'!$A$2:$J$527,7,FALSE)),0,VLOOKUP($B51&amp;$L51,'4 этап'!$A$2:$J$527,7,FALSE)),2)</f>
        <v>189.9</v>
      </c>
      <c r="J51">
        <f>ROUND(IF(ISERROR(VLOOKUP($B51&amp;$L51,'5 этап'!$A$2:$N$527,13,FALSE)),0,VLOOKUP($B51&amp;$L51,'5 этап'!$A$2:$N$527,13,FALSE)),2)</f>
        <v>154.30000000000001</v>
      </c>
      <c r="K51">
        <f>LARGE(F51:I51,1)+LARGE(F51:I51,2)+LARGE(F51:I51,3)+J51</f>
        <v>539.20000000000005</v>
      </c>
      <c r="L51" t="s">
        <v>884</v>
      </c>
    </row>
    <row r="52" spans="1:12" x14ac:dyDescent="0.35">
      <c r="A52" s="3">
        <v>18</v>
      </c>
      <c r="B52" t="s">
        <v>689</v>
      </c>
      <c r="C52" t="s">
        <v>12</v>
      </c>
      <c r="D52">
        <v>18</v>
      </c>
      <c r="E52" t="s">
        <v>45</v>
      </c>
      <c r="F52">
        <f>ROUND(IF(ISERROR(VLOOKUP($B52&amp;$L52,'1 этап'!$A$4:$K$519,10,FALSE)),0,VLOOKUP($B52&amp;$L52,'1 этап'!$A$4:$K$519,10,FALSE)),2)</f>
        <v>0</v>
      </c>
      <c r="G52">
        <f>ROUND(IF(ISERROR(VLOOKUP($B52&amp;$L52,'2 этап'!$A$2:$J$527,10,FALSE)),0,VLOOKUP($B52&amp;$L52,'2 этап'!$A$2:$J$527,10,FALSE)),2)</f>
        <v>0</v>
      </c>
      <c r="H52">
        <f>ROUND(IF(ISERROR(VLOOKUP($B52&amp;$L52,'3 этап'!$A$2:$J$527,9,FALSE)),0,VLOOKUP($B52&amp;$L52,'3 этап'!$A$2:$J$527,9,FALSE)),2)</f>
        <v>151.9</v>
      </c>
      <c r="I52">
        <f>ROUND(IF(ISERROR(VLOOKUP($B52&amp;$L52,'4 этап'!$A$2:$J$527,7,FALSE)),0,VLOOKUP($B52&amp;$L52,'4 этап'!$A$2:$J$527,7,FALSE)),2)</f>
        <v>189.1</v>
      </c>
      <c r="J52">
        <f>ROUND(IF(ISERROR(VLOOKUP($B52&amp;$L52,'5 этап'!$A$2:$N$527,13,FALSE)),0,VLOOKUP($B52&amp;$L52,'5 этап'!$A$2:$N$527,13,FALSE)),2)</f>
        <v>181.2</v>
      </c>
      <c r="K52">
        <f>LARGE(F52:I52,1)+LARGE(F52:I52,2)+LARGE(F52:I52,3)+J52</f>
        <v>522.20000000000005</v>
      </c>
      <c r="L52" t="s">
        <v>884</v>
      </c>
    </row>
    <row r="53" spans="1:12" x14ac:dyDescent="0.35">
      <c r="A53" s="3">
        <v>19</v>
      </c>
      <c r="B53" t="s">
        <v>43</v>
      </c>
      <c r="C53" t="s">
        <v>12</v>
      </c>
      <c r="D53">
        <v>18</v>
      </c>
      <c r="E53" t="s">
        <v>17</v>
      </c>
      <c r="F53">
        <f>ROUND(IF(ISERROR(VLOOKUP($B53&amp;$L53,'1 этап'!$A$4:$K$519,10,FALSE)),0,VLOOKUP($B53&amp;$L53,'1 этап'!$A$4:$K$519,10,FALSE)),2)</f>
        <v>171.1</v>
      </c>
      <c r="G53">
        <f>ROUND(IF(ISERROR(VLOOKUP($B53&amp;$L53,'2 этап'!$A$2:$J$527,10,FALSE)),0,VLOOKUP($B53&amp;$L53,'2 этап'!$A$2:$J$527,10,FALSE)),2)</f>
        <v>174.3</v>
      </c>
      <c r="H53">
        <f>ROUND(IF(ISERROR(VLOOKUP($B53&amp;$L53,'3 этап'!$A$2:$J$527,9,FALSE)),0,VLOOKUP($B53&amp;$L53,'3 этап'!$A$2:$J$527,9,FALSE)),2)</f>
        <v>0</v>
      </c>
      <c r="I53">
        <f>ROUND(IF(ISERROR(VLOOKUP($B53&amp;$L53,'4 этап'!$A$2:$J$527,7,FALSE)),0,VLOOKUP($B53&amp;$L53,'4 этап'!$A$2:$J$527,7,FALSE)),2)</f>
        <v>167.6</v>
      </c>
      <c r="J53">
        <f>ROUND(IF(ISERROR(VLOOKUP($B53&amp;$L53,'5 этап'!$A$2:$N$527,13,FALSE)),0,VLOOKUP($B53&amp;$L53,'5 этап'!$A$2:$N$527,13,FALSE)),2)</f>
        <v>0</v>
      </c>
      <c r="K53">
        <f>LARGE(F53:I53,1)+LARGE(F53:I53,2)+LARGE(F53:I53,3)+J53</f>
        <v>513</v>
      </c>
      <c r="L53" t="s">
        <v>884</v>
      </c>
    </row>
    <row r="54" spans="1:12" x14ac:dyDescent="0.35">
      <c r="A54" s="3">
        <v>20</v>
      </c>
      <c r="B54" t="s">
        <v>57</v>
      </c>
      <c r="C54" t="s">
        <v>12</v>
      </c>
      <c r="D54">
        <v>18</v>
      </c>
      <c r="E54" t="s">
        <v>45</v>
      </c>
      <c r="F54">
        <f>ROUND(IF(ISERROR(VLOOKUP($B54&amp;$L54,'1 этап'!$A$4:$K$519,10,FALSE)),0,VLOOKUP($B54&amp;$L54,'1 этап'!$A$4:$K$519,10,FALSE)),2)</f>
        <v>120.4</v>
      </c>
      <c r="G54">
        <f>ROUND(IF(ISERROR(VLOOKUP($B54&amp;$L54,'2 этап'!$A$2:$J$527,10,FALSE)),0,VLOOKUP($B54&amp;$L54,'2 этап'!$A$2:$J$527,10,FALSE)),2)</f>
        <v>1</v>
      </c>
      <c r="H54">
        <f>ROUND(IF(ISERROR(VLOOKUP($B54&amp;$L54,'3 этап'!$A$2:$J$527,9,FALSE)),0,VLOOKUP($B54&amp;$L54,'3 этап'!$A$2:$J$527,9,FALSE)),2)</f>
        <v>130.9</v>
      </c>
      <c r="I54">
        <f>ROUND(IF(ISERROR(VLOOKUP($B54&amp;$L54,'4 этап'!$A$2:$J$527,7,FALSE)),0,VLOOKUP($B54&amp;$L54,'4 этап'!$A$2:$J$527,7,FALSE)),2)</f>
        <v>140.1</v>
      </c>
      <c r="J54">
        <f>ROUND(IF(ISERROR(VLOOKUP($B54&amp;$L54,'5 этап'!$A$2:$N$527,13,FALSE)),0,VLOOKUP($B54&amp;$L54,'5 этап'!$A$2:$N$527,13,FALSE)),2)</f>
        <v>120.2</v>
      </c>
      <c r="K54">
        <f>LARGE(F54:I54,1)+LARGE(F54:I54,2)+LARGE(F54:I54,3)+J54</f>
        <v>511.59999999999997</v>
      </c>
      <c r="L54" t="s">
        <v>884</v>
      </c>
    </row>
    <row r="55" spans="1:12" x14ac:dyDescent="0.35">
      <c r="A55" s="3">
        <v>21</v>
      </c>
      <c r="B55" t="s">
        <v>42</v>
      </c>
      <c r="C55" t="s">
        <v>12</v>
      </c>
      <c r="D55">
        <v>18</v>
      </c>
      <c r="E55" t="s">
        <v>34</v>
      </c>
      <c r="F55">
        <f>ROUND(IF(ISERROR(VLOOKUP($B55&amp;$L55,'1 этап'!$A$4:$K$519,10,FALSE)),0,VLOOKUP($B55&amp;$L55,'1 этап'!$A$4:$K$519,10,FALSE)),2)</f>
        <v>171.6</v>
      </c>
      <c r="G55">
        <f>ROUND(IF(ISERROR(VLOOKUP($B55&amp;$L55,'2 этап'!$A$2:$J$527,10,FALSE)),0,VLOOKUP($B55&amp;$L55,'2 этап'!$A$2:$J$527,10,FALSE)),2)</f>
        <v>190.2</v>
      </c>
      <c r="H55">
        <f>ROUND(IF(ISERROR(VLOOKUP($B55&amp;$L55,'3 этап'!$A$2:$J$527,9,FALSE)),0,VLOOKUP($B55&amp;$L55,'3 этап'!$A$2:$J$527,9,FALSE)),2)</f>
        <v>145.5</v>
      </c>
      <c r="I55">
        <f>ROUND(IF(ISERROR(VLOOKUP($B55&amp;$L55,'4 этап'!$A$2:$J$527,7,FALSE)),0,VLOOKUP($B55&amp;$L55,'4 этап'!$A$2:$J$527,7,FALSE)),2)</f>
        <v>133.6</v>
      </c>
      <c r="J55">
        <f>ROUND(IF(ISERROR(VLOOKUP($B55&amp;$L55,'5 этап'!$A$2:$N$527,13,FALSE)),0,VLOOKUP($B55&amp;$L55,'5 этап'!$A$2:$N$527,13,FALSE)),2)</f>
        <v>0</v>
      </c>
      <c r="K55">
        <f>LARGE(F55:I55,1)+LARGE(F55:I55,2)+LARGE(F55:I55,3)+J55</f>
        <v>507.29999999999995</v>
      </c>
      <c r="L55" t="s">
        <v>884</v>
      </c>
    </row>
    <row r="56" spans="1:12" x14ac:dyDescent="0.35">
      <c r="A56" s="3">
        <v>22</v>
      </c>
      <c r="B56" t="s">
        <v>67</v>
      </c>
      <c r="C56" t="s">
        <v>12</v>
      </c>
      <c r="D56">
        <v>18</v>
      </c>
      <c r="E56" t="s">
        <v>53</v>
      </c>
      <c r="F56">
        <f>ROUND(IF(ISERROR(VLOOKUP($B56&amp;$L56,'1 этап'!$A$4:$K$519,10,FALSE)),0,VLOOKUP($B56&amp;$L56,'1 этап'!$A$4:$K$519,10,FALSE)),2)</f>
        <v>59.4</v>
      </c>
      <c r="G56">
        <f>ROUND(IF(ISERROR(VLOOKUP($B56&amp;$L56,'2 этап'!$A$2:$J$527,10,FALSE)),0,VLOOKUP($B56&amp;$L56,'2 этап'!$A$2:$J$527,10,FALSE)),2)</f>
        <v>157.1</v>
      </c>
      <c r="H56">
        <f>ROUND(IF(ISERROR(VLOOKUP($B56&amp;$L56,'3 этап'!$A$2:$J$527,9,FALSE)),0,VLOOKUP($B56&amp;$L56,'3 этап'!$A$2:$J$527,9,FALSE)),2)</f>
        <v>136.1</v>
      </c>
      <c r="I56">
        <f>ROUND(IF(ISERROR(VLOOKUP($B56&amp;$L56,'4 этап'!$A$2:$J$527,7,FALSE)),0,VLOOKUP($B56&amp;$L56,'4 этап'!$A$2:$J$527,7,FALSE)),2)</f>
        <v>48.2</v>
      </c>
      <c r="J56">
        <f>ROUND(IF(ISERROR(VLOOKUP($B56&amp;$L56,'5 этап'!$A$2:$N$527,13,FALSE)),0,VLOOKUP($B56&amp;$L56,'5 этап'!$A$2:$N$527,13,FALSE)),2)</f>
        <v>136.80000000000001</v>
      </c>
      <c r="K56">
        <f>LARGE(F56:I56,1)+LARGE(F56:I56,2)+LARGE(F56:I56,3)+J56</f>
        <v>489.4</v>
      </c>
      <c r="L56" t="s">
        <v>884</v>
      </c>
    </row>
    <row r="57" spans="1:12" x14ac:dyDescent="0.35">
      <c r="A57" s="3">
        <v>23</v>
      </c>
      <c r="B57" t="s">
        <v>47</v>
      </c>
      <c r="C57" t="s">
        <v>12</v>
      </c>
      <c r="D57">
        <v>18</v>
      </c>
      <c r="E57" t="s">
        <v>45</v>
      </c>
      <c r="F57">
        <f>ROUND(IF(ISERROR(VLOOKUP($B57&amp;$L57,'1 этап'!$A$4:$K$519,10,FALSE)),0,VLOOKUP($B57&amp;$L57,'1 этап'!$A$4:$K$519,10,FALSE)),2)</f>
        <v>150.9</v>
      </c>
      <c r="G57">
        <f>ROUND(IF(ISERROR(VLOOKUP($B57&amp;$L57,'2 этап'!$A$2:$J$527,10,FALSE)),0,VLOOKUP($B57&amp;$L57,'2 этап'!$A$2:$J$527,10,FALSE)),2)</f>
        <v>153.30000000000001</v>
      </c>
      <c r="H57">
        <f>ROUND(IF(ISERROR(VLOOKUP($B57&amp;$L57,'3 этап'!$A$2:$J$527,9,FALSE)),0,VLOOKUP($B57&amp;$L57,'3 этап'!$A$2:$J$527,9,FALSE)),2)</f>
        <v>181.6</v>
      </c>
      <c r="I57">
        <f>ROUND(IF(ISERROR(VLOOKUP($B57&amp;$L57,'4 этап'!$A$2:$J$527,7,FALSE)),0,VLOOKUP($B57&amp;$L57,'4 этап'!$A$2:$J$527,7,FALSE)),2)</f>
        <v>0</v>
      </c>
      <c r="J57">
        <f>ROUND(IF(ISERROR(VLOOKUP($B57&amp;$L57,'5 этап'!$A$2:$N$527,13,FALSE)),0,VLOOKUP($B57&amp;$L57,'5 этап'!$A$2:$N$527,13,FALSE)),2)</f>
        <v>0</v>
      </c>
      <c r="K57">
        <f>LARGE(F57:I57,1)+LARGE(F57:I57,2)+LARGE(F57:I57,3)+J57</f>
        <v>485.79999999999995</v>
      </c>
      <c r="L57" t="s">
        <v>884</v>
      </c>
    </row>
    <row r="58" spans="1:12" x14ac:dyDescent="0.35">
      <c r="A58" s="3">
        <v>24</v>
      </c>
      <c r="B58" t="s">
        <v>44</v>
      </c>
      <c r="C58" t="s">
        <v>12</v>
      </c>
      <c r="D58">
        <v>18</v>
      </c>
      <c r="E58" t="s">
        <v>45</v>
      </c>
      <c r="F58">
        <f>ROUND(IF(ISERROR(VLOOKUP($B58&amp;$L58,'1 этап'!$A$4:$K$519,10,FALSE)),0,VLOOKUP($B58&amp;$L58,'1 этап'!$A$4:$K$519,10,FALSE)),2)</f>
        <v>160.5</v>
      </c>
      <c r="G58">
        <f>ROUND(IF(ISERROR(VLOOKUP($B58&amp;$L58,'2 этап'!$A$2:$J$527,10,FALSE)),0,VLOOKUP($B58&amp;$L58,'2 этап'!$A$2:$J$527,10,FALSE)),2)</f>
        <v>0</v>
      </c>
      <c r="H58">
        <f>ROUND(IF(ISERROR(VLOOKUP($B58&amp;$L58,'3 этап'!$A$2:$J$527,9,FALSE)),0,VLOOKUP($B58&amp;$L58,'3 этап'!$A$2:$J$527,9,FALSE)),2)</f>
        <v>155.5</v>
      </c>
      <c r="I58">
        <f>ROUND(IF(ISERROR(VLOOKUP($B58&amp;$L58,'4 этап'!$A$2:$J$527,7,FALSE)),0,VLOOKUP($B58&amp;$L58,'4 этап'!$A$2:$J$527,7,FALSE)),2)</f>
        <v>154.69999999999999</v>
      </c>
      <c r="J58">
        <f>ROUND(IF(ISERROR(VLOOKUP($B58&amp;$L58,'5 этап'!$A$2:$N$527,13,FALSE)),0,VLOOKUP($B58&amp;$L58,'5 этап'!$A$2:$N$527,13,FALSE)),2)</f>
        <v>0</v>
      </c>
      <c r="K58">
        <f>LARGE(F58:I58,1)+LARGE(F58:I58,2)+LARGE(F58:I58,3)+J58</f>
        <v>470.7</v>
      </c>
      <c r="L58" t="s">
        <v>884</v>
      </c>
    </row>
    <row r="59" spans="1:12" x14ac:dyDescent="0.35">
      <c r="A59" s="3">
        <v>25</v>
      </c>
      <c r="B59" t="s">
        <v>61</v>
      </c>
      <c r="C59" t="s">
        <v>12</v>
      </c>
      <c r="D59">
        <v>18</v>
      </c>
      <c r="E59" t="s">
        <v>27</v>
      </c>
      <c r="F59">
        <f>ROUND(IF(ISERROR(VLOOKUP($B59&amp;$L59,'1 этап'!$A$4:$K$519,10,FALSE)),0,VLOOKUP($B59&amp;$L59,'1 этап'!$A$4:$K$519,10,FALSE)),2)</f>
        <v>97</v>
      </c>
      <c r="G59">
        <f>ROUND(IF(ISERROR(VLOOKUP($B59&amp;$L59,'2 этап'!$A$2:$J$527,10,FALSE)),0,VLOOKUP($B59&amp;$L59,'2 этап'!$A$2:$J$527,10,FALSE)),2)</f>
        <v>148.4</v>
      </c>
      <c r="H59">
        <f>ROUND(IF(ISERROR(VLOOKUP($B59&amp;$L59,'3 этап'!$A$2:$J$527,9,FALSE)),0,VLOOKUP($B59&amp;$L59,'3 этап'!$A$2:$J$527,9,FALSE)),2)</f>
        <v>140.9</v>
      </c>
      <c r="I59">
        <f>ROUND(IF(ISERROR(VLOOKUP($B59&amp;$L59,'4 этап'!$A$2:$J$527,7,FALSE)),0,VLOOKUP($B59&amp;$L59,'4 этап'!$A$2:$J$527,7,FALSE)),2)</f>
        <v>163.80000000000001</v>
      </c>
      <c r="J59">
        <f>ROUND(IF(ISERROR(VLOOKUP($B59&amp;$L59,'5 этап'!$A$2:$N$527,13,FALSE)),0,VLOOKUP($B59&amp;$L59,'5 этап'!$A$2:$N$527,13,FALSE)),2)</f>
        <v>0</v>
      </c>
      <c r="K59">
        <f>LARGE(F59:I59,1)+LARGE(F59:I59,2)+LARGE(F59:I59,3)+J59</f>
        <v>453.1</v>
      </c>
      <c r="L59" t="s">
        <v>884</v>
      </c>
    </row>
    <row r="60" spans="1:12" x14ac:dyDescent="0.35">
      <c r="A60" s="3">
        <v>26</v>
      </c>
      <c r="B60" t="s">
        <v>50</v>
      </c>
      <c r="C60" t="s">
        <v>12</v>
      </c>
      <c r="D60">
        <v>18</v>
      </c>
      <c r="E60" t="s">
        <v>51</v>
      </c>
      <c r="F60">
        <f>ROUND(IF(ISERROR(VLOOKUP($B60&amp;$L60,'1 этап'!$A$4:$K$519,10,FALSE)),0,VLOOKUP($B60&amp;$L60,'1 этап'!$A$4:$K$519,10,FALSE)),2)</f>
        <v>147</v>
      </c>
      <c r="G60">
        <f>ROUND(IF(ISERROR(VLOOKUP($B60&amp;$L60,'2 этап'!$A$2:$J$527,10,FALSE)),0,VLOOKUP($B60&amp;$L60,'2 этап'!$A$2:$J$527,10,FALSE)),2)</f>
        <v>145.5</v>
      </c>
      <c r="H60">
        <f>ROUND(IF(ISERROR(VLOOKUP($B60&amp;$L60,'3 этап'!$A$2:$J$527,9,FALSE)),0,VLOOKUP($B60&amp;$L60,'3 этап'!$A$2:$J$527,9,FALSE)),2)</f>
        <v>1</v>
      </c>
      <c r="I60">
        <f>ROUND(IF(ISERROR(VLOOKUP($B60&amp;$L60,'4 этап'!$A$2:$J$527,7,FALSE)),0,VLOOKUP($B60&amp;$L60,'4 этап'!$A$2:$J$527,7,FALSE)),2)</f>
        <v>115.6</v>
      </c>
      <c r="J60">
        <f>ROUND(IF(ISERROR(VLOOKUP($B60&amp;$L60,'5 этап'!$A$2:$N$527,13,FALSE)),0,VLOOKUP($B60&amp;$L60,'5 этап'!$A$2:$N$527,13,FALSE)),2)</f>
        <v>0</v>
      </c>
      <c r="K60">
        <f>LARGE(F60:I60,1)+LARGE(F60:I60,2)+LARGE(F60:I60,3)+J60</f>
        <v>408.1</v>
      </c>
      <c r="L60" t="s">
        <v>884</v>
      </c>
    </row>
    <row r="61" spans="1:12" x14ac:dyDescent="0.35">
      <c r="A61" s="3">
        <v>27</v>
      </c>
      <c r="B61" t="s">
        <v>65</v>
      </c>
      <c r="C61" t="s">
        <v>12</v>
      </c>
      <c r="D61">
        <v>18</v>
      </c>
      <c r="E61" t="s">
        <v>45</v>
      </c>
      <c r="F61">
        <f>ROUND(IF(ISERROR(VLOOKUP($B61&amp;$L61,'1 этап'!$A$4:$K$519,10,FALSE)),0,VLOOKUP($B61&amp;$L61,'1 этап'!$A$4:$K$519,10,FALSE)),2)</f>
        <v>78.5</v>
      </c>
      <c r="G61">
        <f>ROUND(IF(ISERROR(VLOOKUP($B61&amp;$L61,'2 этап'!$A$2:$J$527,10,FALSE)),0,VLOOKUP($B61&amp;$L61,'2 этап'!$A$2:$J$527,10,FALSE)),2)</f>
        <v>158.4</v>
      </c>
      <c r="H61">
        <f>ROUND(IF(ISERROR(VLOOKUP($B61&amp;$L61,'3 этап'!$A$2:$J$527,9,FALSE)),0,VLOOKUP($B61&amp;$L61,'3 этап'!$A$2:$J$527,9,FALSE)),2)</f>
        <v>157.5</v>
      </c>
      <c r="I61">
        <f>ROUND(IF(ISERROR(VLOOKUP($B61&amp;$L61,'4 этап'!$A$2:$J$527,7,FALSE)),0,VLOOKUP($B61&amp;$L61,'4 этап'!$A$2:$J$527,7,FALSE)),2)</f>
        <v>0</v>
      </c>
      <c r="J61">
        <f>ROUND(IF(ISERROR(VLOOKUP($B61&amp;$L61,'5 этап'!$A$2:$N$527,13,FALSE)),0,VLOOKUP($B61&amp;$L61,'5 этап'!$A$2:$N$527,13,FALSE)),2)</f>
        <v>0</v>
      </c>
      <c r="K61">
        <f>LARGE(F61:I61,1)+LARGE(F61:I61,2)+LARGE(F61:I61,3)+J61</f>
        <v>394.4</v>
      </c>
      <c r="L61" t="s">
        <v>884</v>
      </c>
    </row>
    <row r="62" spans="1:12" x14ac:dyDescent="0.35">
      <c r="A62" s="3">
        <v>28</v>
      </c>
      <c r="B62" t="s">
        <v>534</v>
      </c>
      <c r="C62" t="s">
        <v>12</v>
      </c>
      <c r="D62">
        <v>18</v>
      </c>
      <c r="E62" t="s">
        <v>27</v>
      </c>
      <c r="F62">
        <f>ROUND(IF(ISERROR(VLOOKUP($B62&amp;$L62,'1 этап'!$A$4:$K$519,10,FALSE)),0,VLOOKUP($B62&amp;$L62,'1 этап'!$A$4:$K$519,10,FALSE)),2)</f>
        <v>0</v>
      </c>
      <c r="G62">
        <f>ROUND(IF(ISERROR(VLOOKUP($B62&amp;$L62,'2 этап'!$A$2:$J$527,10,FALSE)),0,VLOOKUP($B62&amp;$L62,'2 этап'!$A$2:$J$527,10,FALSE)),2)</f>
        <v>110.9</v>
      </c>
      <c r="H62">
        <f>ROUND(IF(ISERROR(VLOOKUP($B62&amp;$L62,'3 этап'!$A$2:$J$527,9,FALSE)),0,VLOOKUP($B62&amp;$L62,'3 этап'!$A$2:$J$527,9,FALSE)),2)</f>
        <v>133.4</v>
      </c>
      <c r="I62">
        <f>ROUND(IF(ISERROR(VLOOKUP($B62&amp;$L62,'4 этап'!$A$2:$J$527,7,FALSE)),0,VLOOKUP($B62&amp;$L62,'4 этап'!$A$2:$J$527,7,FALSE)),2)</f>
        <v>131.4</v>
      </c>
      <c r="J62">
        <f>ROUND(IF(ISERROR(VLOOKUP($B62&amp;$L62,'5 этап'!$A$2:$N$527,13,FALSE)),0,VLOOKUP($B62&amp;$L62,'5 этап'!$A$2:$N$527,13,FALSE)),2)</f>
        <v>0</v>
      </c>
      <c r="K62">
        <f>LARGE(F62:I62,1)+LARGE(F62:I62,2)+LARGE(F62:I62,3)+J62</f>
        <v>375.70000000000005</v>
      </c>
      <c r="L62" t="s">
        <v>884</v>
      </c>
    </row>
    <row r="63" spans="1:12" x14ac:dyDescent="0.35">
      <c r="A63" s="3">
        <v>29</v>
      </c>
      <c r="B63" t="s">
        <v>60</v>
      </c>
      <c r="C63" t="s">
        <v>12</v>
      </c>
      <c r="D63">
        <v>18</v>
      </c>
      <c r="E63" t="s">
        <v>20</v>
      </c>
      <c r="F63">
        <f>ROUND(IF(ISERROR(VLOOKUP($B63&amp;$L63,'1 этап'!$A$4:$K$519,10,FALSE)),0,VLOOKUP($B63&amp;$L63,'1 этап'!$A$4:$K$519,10,FALSE)),2)</f>
        <v>108.6</v>
      </c>
      <c r="G63">
        <f>ROUND(IF(ISERROR(VLOOKUP($B63&amp;$L63,'2 этап'!$A$2:$J$527,10,FALSE)),0,VLOOKUP($B63&amp;$L63,'2 этап'!$A$2:$J$527,10,FALSE)),2)</f>
        <v>70.2</v>
      </c>
      <c r="H63">
        <f>ROUND(IF(ISERROR(VLOOKUP($B63&amp;$L63,'3 этап'!$A$2:$J$527,9,FALSE)),0,VLOOKUP($B63&amp;$L63,'3 этап'!$A$2:$J$527,9,FALSE)),2)</f>
        <v>0</v>
      </c>
      <c r="I63">
        <f>ROUND(IF(ISERROR(VLOOKUP($B63&amp;$L63,'4 этап'!$A$2:$J$527,7,FALSE)),0,VLOOKUP($B63&amp;$L63,'4 этап'!$A$2:$J$527,7,FALSE)),2)</f>
        <v>0</v>
      </c>
      <c r="J63">
        <f>ROUND(IF(ISERROR(VLOOKUP($B63&amp;$L63,'5 этап'!$A$2:$N$527,13,FALSE)),0,VLOOKUP($B63&amp;$L63,'5 этап'!$A$2:$N$527,13,FALSE)),2)</f>
        <v>173.2</v>
      </c>
      <c r="K63">
        <f>LARGE(F63:I63,1)+LARGE(F63:I63,2)+LARGE(F63:I63,3)+J63</f>
        <v>352</v>
      </c>
      <c r="L63" t="s">
        <v>884</v>
      </c>
    </row>
    <row r="64" spans="1:12" x14ac:dyDescent="0.35">
      <c r="A64" s="3">
        <v>30</v>
      </c>
      <c r="B64" t="s">
        <v>541</v>
      </c>
      <c r="C64" t="s">
        <v>12</v>
      </c>
      <c r="D64">
        <v>18</v>
      </c>
      <c r="E64" t="s">
        <v>53</v>
      </c>
      <c r="F64">
        <f>ROUND(IF(ISERROR(VLOOKUP($B64&amp;$L64,'1 этап'!$A$4:$K$519,10,FALSE)),0,VLOOKUP($B64&amp;$L64,'1 этап'!$A$4:$K$519,10,FALSE)),2)</f>
        <v>0</v>
      </c>
      <c r="G64">
        <f>ROUND(IF(ISERROR(VLOOKUP($B64&amp;$L64,'2 этап'!$A$2:$J$527,10,FALSE)),0,VLOOKUP($B64&amp;$L64,'2 этап'!$A$2:$J$527,10,FALSE)),2)</f>
        <v>0</v>
      </c>
      <c r="H64">
        <f>ROUND(IF(ISERROR(VLOOKUP($B64&amp;$L64,'3 этап'!$A$2:$J$527,9,FALSE)),0,VLOOKUP($B64&amp;$L64,'3 этап'!$A$2:$J$527,9,FALSE)),2)</f>
        <v>0</v>
      </c>
      <c r="I64">
        <f>ROUND(IF(ISERROR(VLOOKUP($B64&amp;$L64,'4 этап'!$A$2:$J$527,7,FALSE)),0,VLOOKUP($B64&amp;$L64,'4 этап'!$A$2:$J$527,7,FALSE)),2)</f>
        <v>177.2</v>
      </c>
      <c r="J64">
        <f>ROUND(IF(ISERROR(VLOOKUP($B64&amp;$L64,'5 этап'!$A$2:$N$527,13,FALSE)),0,VLOOKUP($B64&amp;$L64,'5 этап'!$A$2:$N$527,13,FALSE)),2)</f>
        <v>172</v>
      </c>
      <c r="K64">
        <f>LARGE(F64:I64,1)+LARGE(F64:I64,2)+LARGE(F64:I64,3)+J64</f>
        <v>349.2</v>
      </c>
      <c r="L64" t="s">
        <v>884</v>
      </c>
    </row>
    <row r="65" spans="1:12" x14ac:dyDescent="0.35">
      <c r="A65" s="3">
        <v>31</v>
      </c>
      <c r="B65" t="s">
        <v>66</v>
      </c>
      <c r="C65" t="s">
        <v>12</v>
      </c>
      <c r="D65">
        <v>18</v>
      </c>
      <c r="E65" t="s">
        <v>64</v>
      </c>
      <c r="F65">
        <f>ROUND(IF(ISERROR(VLOOKUP($B65&amp;$L65,'1 этап'!$A$4:$K$519,10,FALSE)),0,VLOOKUP($B65&amp;$L65,'1 этап'!$A$4:$K$519,10,FALSE)),2)</f>
        <v>78.099999999999994</v>
      </c>
      <c r="G65">
        <f>ROUND(IF(ISERROR(VLOOKUP($B65&amp;$L65,'2 этап'!$A$2:$J$527,10,FALSE)),0,VLOOKUP($B65&amp;$L65,'2 этап'!$A$2:$J$527,10,FALSE)),2)</f>
        <v>161.5</v>
      </c>
      <c r="H65">
        <f>ROUND(IF(ISERROR(VLOOKUP($B65&amp;$L65,'3 этап'!$A$2:$J$527,9,FALSE)),0,VLOOKUP($B65&amp;$L65,'3 этап'!$A$2:$J$527,9,FALSE)),2)</f>
        <v>0</v>
      </c>
      <c r="I65">
        <f>ROUND(IF(ISERROR(VLOOKUP($B65&amp;$L65,'4 этап'!$A$2:$J$527,7,FALSE)),0,VLOOKUP($B65&amp;$L65,'4 этап'!$A$2:$J$527,7,FALSE)),2)</f>
        <v>0</v>
      </c>
      <c r="J65">
        <f>ROUND(IF(ISERROR(VLOOKUP($B65&amp;$L65,'5 этап'!$A$2:$N$527,13,FALSE)),0,VLOOKUP($B65&amp;$L65,'5 этап'!$A$2:$N$527,13,FALSE)),2)</f>
        <v>97.3</v>
      </c>
      <c r="K65">
        <f>LARGE(F65:I65,1)+LARGE(F65:I65,2)+LARGE(F65:I65,3)+J65</f>
        <v>336.9</v>
      </c>
      <c r="L65" t="s">
        <v>884</v>
      </c>
    </row>
    <row r="66" spans="1:12" x14ac:dyDescent="0.35">
      <c r="A66" s="3">
        <v>32</v>
      </c>
      <c r="B66" t="s">
        <v>828</v>
      </c>
      <c r="C66" t="s">
        <v>528</v>
      </c>
      <c r="F66">
        <f>ROUND(IF(ISERROR(VLOOKUP($B66&amp;$L66,'1 этап'!$A$4:$K$519,10,FALSE)),0,VLOOKUP($B66&amp;$L66,'1 этап'!$A$4:$K$519,10,FALSE)),2)</f>
        <v>0</v>
      </c>
      <c r="G66">
        <f>ROUND(IF(ISERROR(VLOOKUP($B66&amp;$L66,'2 этап'!$A$2:$J$527,10,FALSE)),0,VLOOKUP($B66&amp;$L66,'2 этап'!$A$2:$J$527,10,FALSE)),2)</f>
        <v>0</v>
      </c>
      <c r="H66">
        <f>ROUND(IF(ISERROR(VLOOKUP($B66&amp;$L66,'3 этап'!$A$2:$J$527,9,FALSE)),0,VLOOKUP($B66&amp;$L66,'3 этап'!$A$2:$J$527,9,FALSE)),2)</f>
        <v>0</v>
      </c>
      <c r="I66">
        <f>ROUND(IF(ISERROR(VLOOKUP($B66&amp;$L66,'4 этап'!$A$2:$J$527,7,FALSE)),0,VLOOKUP($B66&amp;$L66,'4 этап'!$A$2:$J$527,7,FALSE)),2)</f>
        <v>162.19999999999999</v>
      </c>
      <c r="J66">
        <f>ROUND(IF(ISERROR(VLOOKUP($B66&amp;$L66,'5 этап'!$A$2:$N$527,13,FALSE)),0,VLOOKUP($B66&amp;$L66,'5 этап'!$A$2:$N$527,13,FALSE)),2)</f>
        <v>160.6</v>
      </c>
      <c r="K66">
        <f>LARGE(F66:I66,1)+LARGE(F66:I66,2)+LARGE(F66:I66,3)+J66</f>
        <v>322.79999999999995</v>
      </c>
      <c r="L66" t="s">
        <v>884</v>
      </c>
    </row>
    <row r="67" spans="1:12" x14ac:dyDescent="0.35">
      <c r="A67" s="3">
        <v>33</v>
      </c>
      <c r="B67" t="s">
        <v>70</v>
      </c>
      <c r="C67" t="s">
        <v>12</v>
      </c>
      <c r="D67">
        <v>18</v>
      </c>
      <c r="E67" t="s">
        <v>45</v>
      </c>
      <c r="F67">
        <f>ROUND(IF(ISERROR(VLOOKUP($B67&amp;$L67,'1 этап'!$A$4:$K$519,10,FALSE)),0,VLOOKUP($B67&amp;$L67,'1 этап'!$A$4:$K$519,10,FALSE)),2)</f>
        <v>45.9</v>
      </c>
      <c r="G67">
        <f>ROUND(IF(ISERROR(VLOOKUP($B67&amp;$L67,'2 этап'!$A$2:$J$527,10,FALSE)),0,VLOOKUP($B67&amp;$L67,'2 этап'!$A$2:$J$527,10,FALSE)),2)</f>
        <v>150.9</v>
      </c>
      <c r="H67">
        <f>ROUND(IF(ISERROR(VLOOKUP($B67&amp;$L67,'3 этап'!$A$2:$J$527,9,FALSE)),0,VLOOKUP($B67&amp;$L67,'3 этап'!$A$2:$J$527,9,FALSE)),2)</f>
        <v>0</v>
      </c>
      <c r="I67">
        <f>ROUND(IF(ISERROR(VLOOKUP($B67&amp;$L67,'4 этап'!$A$2:$J$527,7,FALSE)),0,VLOOKUP($B67&amp;$L67,'4 этап'!$A$2:$J$527,7,FALSE)),2)</f>
        <v>0</v>
      </c>
      <c r="J67">
        <f>ROUND(IF(ISERROR(VLOOKUP($B67&amp;$L67,'5 этап'!$A$2:$N$527,13,FALSE)),0,VLOOKUP($B67&amp;$L67,'5 этап'!$A$2:$N$527,13,FALSE)),2)</f>
        <v>118.4</v>
      </c>
      <c r="K67">
        <f>LARGE(F67:I67,1)+LARGE(F67:I67,2)+LARGE(F67:I67,3)+J67</f>
        <v>315.20000000000005</v>
      </c>
      <c r="L67" t="s">
        <v>884</v>
      </c>
    </row>
    <row r="68" spans="1:12" x14ac:dyDescent="0.35">
      <c r="A68" s="3">
        <v>34</v>
      </c>
      <c r="B68" t="s">
        <v>62</v>
      </c>
      <c r="C68" t="s">
        <v>12</v>
      </c>
      <c r="D68">
        <v>18</v>
      </c>
      <c r="E68" t="s">
        <v>20</v>
      </c>
      <c r="F68">
        <f>ROUND(IF(ISERROR(VLOOKUP($B68&amp;$L68,'1 этап'!$A$4:$K$519,10,FALSE)),0,VLOOKUP($B68&amp;$L68,'1 этап'!$A$4:$K$519,10,FALSE)),2)</f>
        <v>96</v>
      </c>
      <c r="G68">
        <f>ROUND(IF(ISERROR(VLOOKUP($B68&amp;$L68,'2 этап'!$A$2:$J$527,10,FALSE)),0,VLOOKUP($B68&amp;$L68,'2 этап'!$A$2:$J$527,10,FALSE)),2)</f>
        <v>115.1</v>
      </c>
      <c r="H68">
        <f>ROUND(IF(ISERROR(VLOOKUP($B68&amp;$L68,'3 этап'!$A$2:$J$527,9,FALSE)),0,VLOOKUP($B68&amp;$L68,'3 этап'!$A$2:$J$527,9,FALSE)),2)</f>
        <v>100.6</v>
      </c>
      <c r="I68">
        <f>ROUND(IF(ISERROR(VLOOKUP($B68&amp;$L68,'4 этап'!$A$2:$J$527,7,FALSE)),0,VLOOKUP($B68&amp;$L68,'4 этап'!$A$2:$J$527,7,FALSE)),2)</f>
        <v>0</v>
      </c>
      <c r="J68">
        <f>ROUND(IF(ISERROR(VLOOKUP($B68&amp;$L68,'5 этап'!$A$2:$N$527,13,FALSE)),0,VLOOKUP($B68&amp;$L68,'5 этап'!$A$2:$N$527,13,FALSE)),2)</f>
        <v>0</v>
      </c>
      <c r="K68">
        <f>LARGE(F68:I68,1)+LARGE(F68:I68,2)+LARGE(F68:I68,3)+J68</f>
        <v>311.7</v>
      </c>
      <c r="L68" t="s">
        <v>884</v>
      </c>
    </row>
    <row r="69" spans="1:12" x14ac:dyDescent="0.35">
      <c r="A69" s="3">
        <v>35</v>
      </c>
      <c r="B69" t="s">
        <v>539</v>
      </c>
      <c r="C69" t="s">
        <v>12</v>
      </c>
      <c r="D69">
        <v>18</v>
      </c>
      <c r="E69" t="s">
        <v>45</v>
      </c>
      <c r="F69">
        <f>ROUND(IF(ISERROR(VLOOKUP($B69&amp;$L69,'1 этап'!$A$4:$K$519,10,FALSE)),0,VLOOKUP($B69&amp;$L69,'1 этап'!$A$4:$K$519,10,FALSE)),2)</f>
        <v>0</v>
      </c>
      <c r="G69">
        <f>ROUND(IF(ISERROR(VLOOKUP($B69&amp;$L69,'2 этап'!$A$2:$J$527,10,FALSE)),0,VLOOKUP($B69&amp;$L69,'2 этап'!$A$2:$J$527,10,FALSE)),2)</f>
        <v>13.3</v>
      </c>
      <c r="H69">
        <f>ROUND(IF(ISERROR(VLOOKUP($B69&amp;$L69,'3 этап'!$A$2:$J$527,9,FALSE)),0,VLOOKUP($B69&amp;$L69,'3 этап'!$A$2:$J$527,9,FALSE)),2)</f>
        <v>172.9</v>
      </c>
      <c r="I69">
        <f>ROUND(IF(ISERROR(VLOOKUP($B69&amp;$L69,'4 этап'!$A$2:$J$527,7,FALSE)),0,VLOOKUP($B69&amp;$L69,'4 этап'!$A$2:$J$527,7,FALSE)),2)</f>
        <v>0</v>
      </c>
      <c r="J69">
        <f>ROUND(IF(ISERROR(VLOOKUP($B69&amp;$L69,'5 этап'!$A$2:$N$527,13,FALSE)),0,VLOOKUP($B69&amp;$L69,'5 этап'!$A$2:$N$527,13,FALSE)),2)</f>
        <v>0</v>
      </c>
      <c r="K69">
        <f>LARGE(F69:I69,1)+LARGE(F69:I69,2)+LARGE(F69:I69,3)+J69</f>
        <v>186.20000000000002</v>
      </c>
      <c r="L69" t="s">
        <v>884</v>
      </c>
    </row>
    <row r="70" spans="1:12" x14ac:dyDescent="0.35">
      <c r="A70" s="3">
        <v>36</v>
      </c>
      <c r="B70" t="s">
        <v>72</v>
      </c>
      <c r="C70" t="s">
        <v>12</v>
      </c>
      <c r="D70">
        <v>18</v>
      </c>
      <c r="E70" t="s">
        <v>45</v>
      </c>
      <c r="F70">
        <f>ROUND(IF(ISERROR(VLOOKUP($B70&amp;$L70,'1 этап'!$A$4:$K$519,10,FALSE)),0,VLOOKUP($B70&amp;$L70,'1 этап'!$A$4:$K$519,10,FALSE)),2)</f>
        <v>33.4</v>
      </c>
      <c r="G70">
        <f>ROUND(IF(ISERROR(VLOOKUP($B70&amp;$L70,'2 этап'!$A$2:$J$527,10,FALSE)),0,VLOOKUP($B70&amp;$L70,'2 этап'!$A$2:$J$527,10,FALSE)),2)</f>
        <v>0</v>
      </c>
      <c r="H70">
        <f>ROUND(IF(ISERROR(VLOOKUP($B70&amp;$L70,'3 этап'!$A$2:$J$527,9,FALSE)),0,VLOOKUP($B70&amp;$L70,'3 этап'!$A$2:$J$527,9,FALSE)),2)</f>
        <v>0</v>
      </c>
      <c r="I70">
        <f>ROUND(IF(ISERROR(VLOOKUP($B70&amp;$L70,'4 этап'!$A$2:$J$527,7,FALSE)),0,VLOOKUP($B70&amp;$L70,'4 этап'!$A$2:$J$527,7,FALSE)),2)</f>
        <v>87.3</v>
      </c>
      <c r="J70">
        <f>ROUND(IF(ISERROR(VLOOKUP($B70&amp;$L70,'5 этап'!$A$2:$N$527,13,FALSE)),0,VLOOKUP($B70&amp;$L70,'5 этап'!$A$2:$N$527,13,FALSE)),2)</f>
        <v>64.099999999999994</v>
      </c>
      <c r="K70">
        <f>LARGE(F70:I70,1)+LARGE(F70:I70,2)+LARGE(F70:I70,3)+J70</f>
        <v>184.79999999999998</v>
      </c>
      <c r="L70" t="s">
        <v>884</v>
      </c>
    </row>
    <row r="71" spans="1:12" x14ac:dyDescent="0.35">
      <c r="A71" s="3">
        <v>37</v>
      </c>
      <c r="B71" t="s">
        <v>73</v>
      </c>
      <c r="C71" t="s">
        <v>12</v>
      </c>
      <c r="D71">
        <v>18</v>
      </c>
      <c r="E71" t="s">
        <v>13</v>
      </c>
      <c r="F71">
        <f>ROUND(IF(ISERROR(VLOOKUP($B71&amp;$L71,'1 этап'!$A$4:$K$519,10,FALSE)),0,VLOOKUP($B71&amp;$L71,'1 этап'!$A$4:$K$519,10,FALSE)),2)</f>
        <v>12.1</v>
      </c>
      <c r="G71">
        <f>ROUND(IF(ISERROR(VLOOKUP($B71&amp;$L71,'2 этап'!$A$2:$J$527,10,FALSE)),0,VLOOKUP($B71&amp;$L71,'2 этап'!$A$2:$J$527,10,FALSE)),2)</f>
        <v>0</v>
      </c>
      <c r="H71">
        <f>ROUND(IF(ISERROR(VLOOKUP($B71&amp;$L71,'3 этап'!$A$2:$J$527,9,FALSE)),0,VLOOKUP($B71&amp;$L71,'3 этап'!$A$2:$J$527,9,FALSE)),2)</f>
        <v>0</v>
      </c>
      <c r="I71">
        <f>ROUND(IF(ISERROR(VLOOKUP($B71&amp;$L71,'4 этап'!$A$2:$J$527,7,FALSE)),0,VLOOKUP($B71&amp;$L71,'4 этап'!$A$2:$J$527,7,FALSE)),2)</f>
        <v>58.9</v>
      </c>
      <c r="J71">
        <f>ROUND(IF(ISERROR(VLOOKUP($B71&amp;$L71,'5 этап'!$A$2:$N$527,13,FALSE)),0,VLOOKUP($B71&amp;$L71,'5 этап'!$A$2:$N$527,13,FALSE)),2)</f>
        <v>113.2</v>
      </c>
      <c r="K71">
        <f>LARGE(F71:I71,1)+LARGE(F71:I71,2)+LARGE(F71:I71,3)+J71</f>
        <v>184.2</v>
      </c>
      <c r="L71" t="s">
        <v>884</v>
      </c>
    </row>
    <row r="72" spans="1:12" x14ac:dyDescent="0.35">
      <c r="A72" s="3">
        <v>38</v>
      </c>
      <c r="B72" t="s">
        <v>71</v>
      </c>
      <c r="C72" t="s">
        <v>12</v>
      </c>
      <c r="D72">
        <v>18</v>
      </c>
      <c r="E72" t="s">
        <v>45</v>
      </c>
      <c r="F72">
        <f>ROUND(IF(ISERROR(VLOOKUP($B72&amp;$L72,'1 этап'!$A$4:$K$519,10,FALSE)),0,VLOOKUP($B72&amp;$L72,'1 этап'!$A$4:$K$519,10,FALSE)),2)</f>
        <v>40.6</v>
      </c>
      <c r="G72">
        <f>ROUND(IF(ISERROR(VLOOKUP($B72&amp;$L72,'2 этап'!$A$2:$J$527,10,FALSE)),0,VLOOKUP($B72&amp;$L72,'2 этап'!$A$2:$J$527,10,FALSE)),2)</f>
        <v>1</v>
      </c>
      <c r="H72">
        <f>ROUND(IF(ISERROR(VLOOKUP($B72&amp;$L72,'3 этап'!$A$2:$J$527,9,FALSE)),0,VLOOKUP($B72&amp;$L72,'3 этап'!$A$2:$J$527,9,FALSE)),2)</f>
        <v>1</v>
      </c>
      <c r="I72">
        <f>ROUND(IF(ISERROR(VLOOKUP($B72&amp;$L72,'4 этап'!$A$2:$J$527,7,FALSE)),0,VLOOKUP($B72&amp;$L72,'4 этап'!$A$2:$J$527,7,FALSE)),2)</f>
        <v>1</v>
      </c>
      <c r="J72">
        <f>ROUND(IF(ISERROR(VLOOKUP($B72&amp;$L72,'5 этап'!$A$2:$N$527,13,FALSE)),0,VLOOKUP($B72&amp;$L72,'5 этап'!$A$2:$N$527,13,FALSE)),2)</f>
        <v>135.69999999999999</v>
      </c>
      <c r="K72">
        <f>LARGE(F72:I72,1)+LARGE(F72:I72,2)+LARGE(F72:I72,3)+J72</f>
        <v>178.29999999999998</v>
      </c>
      <c r="L72" t="s">
        <v>884</v>
      </c>
    </row>
    <row r="73" spans="1:12" x14ac:dyDescent="0.35">
      <c r="A73" s="3">
        <v>39</v>
      </c>
      <c r="B73" t="s">
        <v>542</v>
      </c>
      <c r="C73" t="s">
        <v>12</v>
      </c>
      <c r="D73">
        <v>18</v>
      </c>
      <c r="E73" t="s">
        <v>45</v>
      </c>
      <c r="F73">
        <f>ROUND(IF(ISERROR(VLOOKUP($B73&amp;$L73,'1 этап'!$A$4:$K$519,10,FALSE)),0,VLOOKUP($B73&amp;$L73,'1 этап'!$A$4:$K$519,10,FALSE)),2)</f>
        <v>0</v>
      </c>
      <c r="G73">
        <f>ROUND(IF(ISERROR(VLOOKUP($B73&amp;$L73,'2 этап'!$A$2:$J$527,10,FALSE)),0,VLOOKUP($B73&amp;$L73,'2 этап'!$A$2:$J$527,10,FALSE)),2)</f>
        <v>0</v>
      </c>
      <c r="H73">
        <f>ROUND(IF(ISERROR(VLOOKUP($B73&amp;$L73,'3 этап'!$A$2:$J$527,9,FALSE)),0,VLOOKUP($B73&amp;$L73,'3 этап'!$A$2:$J$527,9,FALSE)),2)</f>
        <v>178.1</v>
      </c>
      <c r="I73">
        <f>ROUND(IF(ISERROR(VLOOKUP($B73&amp;$L73,'4 этап'!$A$2:$J$527,7,FALSE)),0,VLOOKUP($B73&amp;$L73,'4 этап'!$A$2:$J$527,7,FALSE)),2)</f>
        <v>0</v>
      </c>
      <c r="J73">
        <f>ROUND(IF(ISERROR(VLOOKUP($B73&amp;$L73,'5 этап'!$A$2:$N$527,13,FALSE)),0,VLOOKUP($B73&amp;$L73,'5 этап'!$A$2:$N$527,13,FALSE)),2)</f>
        <v>0</v>
      </c>
      <c r="K73">
        <f>LARGE(F73:I73,1)+LARGE(F73:I73,2)+LARGE(F73:I73,3)+J73</f>
        <v>178.1</v>
      </c>
      <c r="L73" t="s">
        <v>884</v>
      </c>
    </row>
    <row r="74" spans="1:12" x14ac:dyDescent="0.35">
      <c r="A74" s="3">
        <v>40</v>
      </c>
      <c r="B74" t="s">
        <v>531</v>
      </c>
      <c r="C74" t="s">
        <v>12</v>
      </c>
      <c r="D74">
        <v>18</v>
      </c>
      <c r="E74" t="s">
        <v>96</v>
      </c>
      <c r="F74">
        <f>ROUND(IF(ISERROR(VLOOKUP($B74&amp;$L74,'1 этап'!$A$4:$K$519,10,FALSE)),0,VLOOKUP($B74&amp;$L74,'1 этап'!$A$4:$K$519,10,FALSE)),2)</f>
        <v>0</v>
      </c>
      <c r="G74">
        <f>ROUND(IF(ISERROR(VLOOKUP($B74&amp;$L74,'2 этап'!$A$2:$J$527,10,FALSE)),0,VLOOKUP($B74&amp;$L74,'2 этап'!$A$2:$J$527,10,FALSE)),2)</f>
        <v>174</v>
      </c>
      <c r="H74">
        <f>ROUND(IF(ISERROR(VLOOKUP($B74&amp;$L74,'3 этап'!$A$2:$J$527,9,FALSE)),0,VLOOKUP($B74&amp;$L74,'3 этап'!$A$2:$J$527,9,FALSE)),2)</f>
        <v>0</v>
      </c>
      <c r="I74">
        <f>ROUND(IF(ISERROR(VLOOKUP($B74&amp;$L74,'4 этап'!$A$2:$J$527,7,FALSE)),0,VLOOKUP($B74&amp;$L74,'4 этап'!$A$2:$J$527,7,FALSE)),2)</f>
        <v>0</v>
      </c>
      <c r="J74">
        <f>ROUND(IF(ISERROR(VLOOKUP($B74&amp;$L74,'5 этап'!$A$2:$N$527,13,FALSE)),0,VLOOKUP($B74&amp;$L74,'5 этап'!$A$2:$N$527,13,FALSE)),2)</f>
        <v>0</v>
      </c>
      <c r="K74">
        <f>LARGE(F74:I74,1)+LARGE(F74:I74,2)+LARGE(F74:I74,3)+J74</f>
        <v>174</v>
      </c>
      <c r="L74" t="s">
        <v>884</v>
      </c>
    </row>
    <row r="75" spans="1:12" x14ac:dyDescent="0.35">
      <c r="A75" s="3">
        <v>41</v>
      </c>
      <c r="B75" t="s">
        <v>41</v>
      </c>
      <c r="C75" t="s">
        <v>12</v>
      </c>
      <c r="D75">
        <v>18</v>
      </c>
      <c r="E75" t="s">
        <v>15</v>
      </c>
      <c r="F75">
        <f>ROUND(IF(ISERROR(VLOOKUP($B75&amp;$L75,'1 этап'!$A$4:$K$519,10,FALSE)),0,VLOOKUP($B75&amp;$L75,'1 этап'!$A$4:$K$519,10,FALSE)),2)</f>
        <v>172.1</v>
      </c>
      <c r="G75">
        <f>ROUND(IF(ISERROR(VLOOKUP($B75&amp;$L75,'2 этап'!$A$2:$J$527,10,FALSE)),0,VLOOKUP($B75&amp;$L75,'2 этап'!$A$2:$J$527,10,FALSE)),2)</f>
        <v>0</v>
      </c>
      <c r="H75">
        <f>ROUND(IF(ISERROR(VLOOKUP($B75&amp;$L75,'3 этап'!$A$2:$J$527,9,FALSE)),0,VLOOKUP($B75&amp;$L75,'3 этап'!$A$2:$J$527,9,FALSE)),2)</f>
        <v>0</v>
      </c>
      <c r="I75">
        <f>ROUND(IF(ISERROR(VLOOKUP($B75&amp;$L75,'4 этап'!$A$2:$J$527,7,FALSE)),0,VLOOKUP($B75&amp;$L75,'4 этап'!$A$2:$J$527,7,FALSE)),2)</f>
        <v>0</v>
      </c>
      <c r="J75">
        <f>ROUND(IF(ISERROR(VLOOKUP($B75&amp;$L75,'5 этап'!$A$2:$N$527,13,FALSE)),0,VLOOKUP($B75&amp;$L75,'5 этап'!$A$2:$N$527,13,FALSE)),2)</f>
        <v>0</v>
      </c>
      <c r="K75">
        <f>LARGE(F75:I75,1)+LARGE(F75:I75,2)+LARGE(F75:I75,3)+J75</f>
        <v>172.1</v>
      </c>
      <c r="L75" t="s">
        <v>884</v>
      </c>
    </row>
    <row r="76" spans="1:12" x14ac:dyDescent="0.35">
      <c r="A76" s="3">
        <v>42</v>
      </c>
      <c r="B76" t="s">
        <v>536</v>
      </c>
      <c r="C76" t="s">
        <v>12</v>
      </c>
      <c r="D76">
        <v>18</v>
      </c>
      <c r="E76" t="s">
        <v>85</v>
      </c>
      <c r="F76">
        <f>ROUND(IF(ISERROR(VLOOKUP($B76&amp;$L76,'1 этап'!$A$4:$K$519,10,FALSE)),0,VLOOKUP($B76&amp;$L76,'1 этап'!$A$4:$K$519,10,FALSE)),2)</f>
        <v>0</v>
      </c>
      <c r="G76">
        <f>ROUND(IF(ISERROR(VLOOKUP($B76&amp;$L76,'2 этап'!$A$2:$J$527,10,FALSE)),0,VLOOKUP($B76&amp;$L76,'2 этап'!$A$2:$J$527,10,FALSE)),2)</f>
        <v>81.2</v>
      </c>
      <c r="H76">
        <f>ROUND(IF(ISERROR(VLOOKUP($B76&amp;$L76,'3 этап'!$A$2:$J$527,9,FALSE)),0,VLOOKUP($B76&amp;$L76,'3 этап'!$A$2:$J$527,9,FALSE)),2)</f>
        <v>76.900000000000006</v>
      </c>
      <c r="I76">
        <f>ROUND(IF(ISERROR(VLOOKUP($B76&amp;$L76,'4 этап'!$A$2:$J$527,7,FALSE)),0,VLOOKUP($B76&amp;$L76,'4 этап'!$A$2:$J$527,7,FALSE)),2)</f>
        <v>0</v>
      </c>
      <c r="J76">
        <f>ROUND(IF(ISERROR(VLOOKUP($B76&amp;$L76,'5 этап'!$A$2:$N$527,13,FALSE)),0,VLOOKUP($B76&amp;$L76,'5 этап'!$A$2:$N$527,13,FALSE)),2)</f>
        <v>0</v>
      </c>
      <c r="K76">
        <f>LARGE(F76:I76,1)+LARGE(F76:I76,2)+LARGE(F76:I76,3)+J76</f>
        <v>158.10000000000002</v>
      </c>
      <c r="L76" t="s">
        <v>884</v>
      </c>
    </row>
    <row r="77" spans="1:12" x14ac:dyDescent="0.35">
      <c r="A77" s="3">
        <v>43</v>
      </c>
      <c r="B77" t="s">
        <v>48</v>
      </c>
      <c r="C77" t="s">
        <v>12</v>
      </c>
      <c r="D77">
        <v>18</v>
      </c>
      <c r="E77" t="s">
        <v>49</v>
      </c>
      <c r="F77">
        <f>ROUND(IF(ISERROR(VLOOKUP($B77&amp;$L77,'1 этап'!$A$4:$K$519,10,FALSE)),0,VLOOKUP($B77&amp;$L77,'1 этап'!$A$4:$K$519,10,FALSE)),2)</f>
        <v>147.4</v>
      </c>
      <c r="G77">
        <f>ROUND(IF(ISERROR(VLOOKUP($B77&amp;$L77,'2 этап'!$A$2:$J$527,10,FALSE)),0,VLOOKUP($B77&amp;$L77,'2 этап'!$A$2:$J$527,10,FALSE)),2)</f>
        <v>0</v>
      </c>
      <c r="H77">
        <f>ROUND(IF(ISERROR(VLOOKUP($B77&amp;$L77,'3 этап'!$A$2:$J$527,9,FALSE)),0,VLOOKUP($B77&amp;$L77,'3 этап'!$A$2:$J$527,9,FALSE)),2)</f>
        <v>0</v>
      </c>
      <c r="I77">
        <f>ROUND(IF(ISERROR(VLOOKUP($B77&amp;$L77,'4 этап'!$A$2:$J$527,7,FALSE)),0,VLOOKUP($B77&amp;$L77,'4 этап'!$A$2:$J$527,7,FALSE)),2)</f>
        <v>0</v>
      </c>
      <c r="J77">
        <f>ROUND(IF(ISERROR(VLOOKUP($B77&amp;$L77,'5 этап'!$A$2:$N$527,13,FALSE)),0,VLOOKUP($B77&amp;$L77,'5 этап'!$A$2:$N$527,13,FALSE)),2)</f>
        <v>0</v>
      </c>
      <c r="K77">
        <f>LARGE(F77:I77,1)+LARGE(F77:I77,2)+LARGE(F77:I77,3)+J77</f>
        <v>147.4</v>
      </c>
      <c r="L77" t="s">
        <v>884</v>
      </c>
    </row>
    <row r="78" spans="1:12" x14ac:dyDescent="0.35">
      <c r="A78" s="3">
        <v>44</v>
      </c>
      <c r="B78" t="s">
        <v>532</v>
      </c>
      <c r="C78" t="s">
        <v>12</v>
      </c>
      <c r="D78">
        <v>18</v>
      </c>
      <c r="E78" t="s">
        <v>34</v>
      </c>
      <c r="F78">
        <f>ROUND(IF(ISERROR(VLOOKUP($B78&amp;$L78,'1 этап'!$A$4:$K$519,10,FALSE)),0,VLOOKUP($B78&amp;$L78,'1 этап'!$A$4:$K$519,10,FALSE)),2)</f>
        <v>0</v>
      </c>
      <c r="G78">
        <f>ROUND(IF(ISERROR(VLOOKUP($B78&amp;$L78,'2 этап'!$A$2:$J$527,10,FALSE)),0,VLOOKUP($B78&amp;$L78,'2 этап'!$A$2:$J$527,10,FALSE)),2)</f>
        <v>146</v>
      </c>
      <c r="H78">
        <f>ROUND(IF(ISERROR(VLOOKUP($B78&amp;$L78,'3 этап'!$A$2:$J$527,9,FALSE)),0,VLOOKUP($B78&amp;$L78,'3 этап'!$A$2:$J$527,9,FALSE)),2)</f>
        <v>0</v>
      </c>
      <c r="I78">
        <f>ROUND(IF(ISERROR(VLOOKUP($B78&amp;$L78,'4 этап'!$A$2:$J$527,7,FALSE)),0,VLOOKUP($B78&amp;$L78,'4 этап'!$A$2:$J$527,7,FALSE)),2)</f>
        <v>0</v>
      </c>
      <c r="J78">
        <f>ROUND(IF(ISERROR(VLOOKUP($B78&amp;$L78,'5 этап'!$A$2:$N$527,13,FALSE)),0,VLOOKUP($B78&amp;$L78,'5 этап'!$A$2:$N$527,13,FALSE)),2)</f>
        <v>0</v>
      </c>
      <c r="K78">
        <f>LARGE(F78:I78,1)+LARGE(F78:I78,2)+LARGE(F78:I78,3)+J78</f>
        <v>146</v>
      </c>
      <c r="L78" t="s">
        <v>884</v>
      </c>
    </row>
    <row r="79" spans="1:12" x14ac:dyDescent="0.35">
      <c r="A79" s="3">
        <v>45</v>
      </c>
      <c r="B79" t="s">
        <v>829</v>
      </c>
      <c r="C79" t="s">
        <v>85</v>
      </c>
      <c r="F79">
        <f>ROUND(IF(ISERROR(VLOOKUP($B79&amp;$L79,'1 этап'!$A$4:$K$519,10,FALSE)),0,VLOOKUP($B79&amp;$L79,'1 этап'!$A$4:$K$519,10,FALSE)),2)</f>
        <v>0</v>
      </c>
      <c r="G79">
        <f>ROUND(IF(ISERROR(VLOOKUP($B79&amp;$L79,'2 этап'!$A$2:$J$527,10,FALSE)),0,VLOOKUP($B79&amp;$L79,'2 этап'!$A$2:$J$527,10,FALSE)),2)</f>
        <v>0</v>
      </c>
      <c r="H79">
        <f>ROUND(IF(ISERROR(VLOOKUP($B79&amp;$L79,'3 этап'!$A$2:$J$527,9,FALSE)),0,VLOOKUP($B79&amp;$L79,'3 этап'!$A$2:$J$527,9,FALSE)),2)</f>
        <v>0</v>
      </c>
      <c r="I79">
        <f>ROUND(IF(ISERROR(VLOOKUP($B79&amp;$L79,'4 этап'!$A$2:$J$527,7,FALSE)),0,VLOOKUP($B79&amp;$L79,'4 этап'!$A$2:$J$527,7,FALSE)),2)</f>
        <v>91.3</v>
      </c>
      <c r="J79">
        <f>ROUND(IF(ISERROR(VLOOKUP($B79&amp;$L79,'5 этап'!$A$2:$N$527,13,FALSE)),0,VLOOKUP($B79&amp;$L79,'5 этап'!$A$2:$N$527,13,FALSE)),2)</f>
        <v>51.4</v>
      </c>
      <c r="K79">
        <f>LARGE(F79:I79,1)+LARGE(F79:I79,2)+LARGE(F79:I79,3)+J79</f>
        <v>142.69999999999999</v>
      </c>
      <c r="L79" t="s">
        <v>884</v>
      </c>
    </row>
    <row r="80" spans="1:12" x14ac:dyDescent="0.35">
      <c r="A80" s="3">
        <v>46</v>
      </c>
      <c r="B80" t="s">
        <v>537</v>
      </c>
      <c r="C80" t="s">
        <v>12</v>
      </c>
      <c r="D80">
        <v>18</v>
      </c>
      <c r="E80" t="s">
        <v>34</v>
      </c>
      <c r="F80">
        <f>ROUND(IF(ISERROR(VLOOKUP($B80&amp;$L80,'1 этап'!$A$4:$K$519,10,FALSE)),0,VLOOKUP($B80&amp;$L80,'1 этап'!$A$4:$K$519,10,FALSE)),2)</f>
        <v>0</v>
      </c>
      <c r="G80">
        <f>ROUND(IF(ISERROR(VLOOKUP($B80&amp;$L80,'2 этап'!$A$2:$J$527,10,FALSE)),0,VLOOKUP($B80&amp;$L80,'2 этап'!$A$2:$J$527,10,FALSE)),2)</f>
        <v>39.1</v>
      </c>
      <c r="H80">
        <f>ROUND(IF(ISERROR(VLOOKUP($B80&amp;$L80,'3 этап'!$A$2:$J$527,9,FALSE)),0,VLOOKUP($B80&amp;$L80,'3 этап'!$A$2:$J$527,9,FALSE)),2)</f>
        <v>90</v>
      </c>
      <c r="I80">
        <f>ROUND(IF(ISERROR(VLOOKUP($B80&amp;$L80,'4 этап'!$A$2:$J$527,7,FALSE)),0,VLOOKUP($B80&amp;$L80,'4 этап'!$A$2:$J$527,7,FALSE)),2)</f>
        <v>0</v>
      </c>
      <c r="J80">
        <f>ROUND(IF(ISERROR(VLOOKUP($B80&amp;$L80,'5 этап'!$A$2:$N$527,13,FALSE)),0,VLOOKUP($B80&amp;$L80,'5 этап'!$A$2:$N$527,13,FALSE)),2)</f>
        <v>0</v>
      </c>
      <c r="K80">
        <f>LARGE(F80:I80,1)+LARGE(F80:I80,2)+LARGE(F80:I80,3)+J80</f>
        <v>129.1</v>
      </c>
      <c r="L80" t="s">
        <v>884</v>
      </c>
    </row>
    <row r="81" spans="1:12" x14ac:dyDescent="0.35">
      <c r="A81" s="3">
        <v>47</v>
      </c>
      <c r="B81" t="s">
        <v>533</v>
      </c>
      <c r="C81" t="s">
        <v>12</v>
      </c>
      <c r="D81">
        <v>18</v>
      </c>
      <c r="E81" t="s">
        <v>96</v>
      </c>
      <c r="F81">
        <f>ROUND(IF(ISERROR(VLOOKUP($B81&amp;$L81,'1 этап'!$A$4:$K$519,10,FALSE)),0,VLOOKUP($B81&amp;$L81,'1 этап'!$A$4:$K$519,10,FALSE)),2)</f>
        <v>0</v>
      </c>
      <c r="G81">
        <f>ROUND(IF(ISERROR(VLOOKUP($B81&amp;$L81,'2 этап'!$A$2:$J$527,10,FALSE)),0,VLOOKUP($B81&amp;$L81,'2 этап'!$A$2:$J$527,10,FALSE)),2)</f>
        <v>123.7</v>
      </c>
      <c r="H81">
        <f>ROUND(IF(ISERROR(VLOOKUP($B81&amp;$L81,'3 этап'!$A$2:$J$527,9,FALSE)),0,VLOOKUP($B81&amp;$L81,'3 этап'!$A$2:$J$527,9,FALSE)),2)</f>
        <v>0</v>
      </c>
      <c r="I81">
        <f>ROUND(IF(ISERROR(VLOOKUP($B81&amp;$L81,'4 этап'!$A$2:$J$527,7,FALSE)),0,VLOOKUP($B81&amp;$L81,'4 этап'!$A$2:$J$527,7,FALSE)),2)</f>
        <v>0</v>
      </c>
      <c r="J81">
        <f>ROUND(IF(ISERROR(VLOOKUP($B81&amp;$L81,'5 этап'!$A$2:$N$527,13,FALSE)),0,VLOOKUP($B81&amp;$L81,'5 этап'!$A$2:$N$527,13,FALSE)),2)</f>
        <v>0</v>
      </c>
      <c r="K81">
        <f>LARGE(F81:I81,1)+LARGE(F81:I81,2)+LARGE(F81:I81,3)+J81</f>
        <v>123.7</v>
      </c>
      <c r="L81" t="s">
        <v>884</v>
      </c>
    </row>
    <row r="82" spans="1:12" x14ac:dyDescent="0.35">
      <c r="A82" s="3">
        <v>48</v>
      </c>
      <c r="B82" t="s">
        <v>692</v>
      </c>
      <c r="C82" t="s">
        <v>12</v>
      </c>
      <c r="D82">
        <v>18</v>
      </c>
      <c r="E82" t="s">
        <v>45</v>
      </c>
      <c r="F82">
        <f>ROUND(IF(ISERROR(VLOOKUP($B82&amp;$L82,'1 этап'!$A$4:$K$519,10,FALSE)),0,VLOOKUP($B82&amp;$L82,'1 этап'!$A$4:$K$519,10,FALSE)),2)</f>
        <v>0</v>
      </c>
      <c r="G82">
        <f>ROUND(IF(ISERROR(VLOOKUP($B82&amp;$L82,'2 этап'!$A$2:$J$527,10,FALSE)),0,VLOOKUP($B82&amp;$L82,'2 этап'!$A$2:$J$527,10,FALSE)),2)</f>
        <v>0</v>
      </c>
      <c r="H82">
        <f>ROUND(IF(ISERROR(VLOOKUP($B82&amp;$L82,'3 этап'!$A$2:$J$527,9,FALSE)),0,VLOOKUP($B82&amp;$L82,'3 этап'!$A$2:$J$527,9,FALSE)),2)</f>
        <v>1</v>
      </c>
      <c r="I82">
        <f>ROUND(IF(ISERROR(VLOOKUP($B82&amp;$L82,'4 этап'!$A$2:$J$527,7,FALSE)),0,VLOOKUP($B82&amp;$L82,'4 этап'!$A$2:$J$527,7,FALSE)),2)</f>
        <v>0</v>
      </c>
      <c r="J82">
        <f>ROUND(IF(ISERROR(VLOOKUP($B82&amp;$L82,'5 этап'!$A$2:$N$527,13,FALSE)),0,VLOOKUP($B82&amp;$L82,'5 этап'!$A$2:$N$527,13,FALSE)),2)</f>
        <v>120.5</v>
      </c>
      <c r="K82">
        <f>LARGE(F82:I82,1)+LARGE(F82:I82,2)+LARGE(F82:I82,3)+J82</f>
        <v>121.5</v>
      </c>
      <c r="L82" t="s">
        <v>884</v>
      </c>
    </row>
    <row r="83" spans="1:12" x14ac:dyDescent="0.35">
      <c r="A83" s="3">
        <v>49</v>
      </c>
      <c r="B83" t="s">
        <v>58</v>
      </c>
      <c r="C83" t="s">
        <v>12</v>
      </c>
      <c r="D83">
        <v>18</v>
      </c>
      <c r="E83" t="s">
        <v>49</v>
      </c>
      <c r="F83">
        <f>ROUND(IF(ISERROR(VLOOKUP($B83&amp;$L83,'1 этап'!$A$4:$K$519,10,FALSE)),0,VLOOKUP($B83&amp;$L83,'1 этап'!$A$4:$K$519,10,FALSE)),2)</f>
        <v>119.3</v>
      </c>
      <c r="G83">
        <f>ROUND(IF(ISERROR(VLOOKUP($B83&amp;$L83,'2 этап'!$A$2:$J$527,10,FALSE)),0,VLOOKUP($B83&amp;$L83,'2 этап'!$A$2:$J$527,10,FALSE)),2)</f>
        <v>0</v>
      </c>
      <c r="H83">
        <f>ROUND(IF(ISERROR(VLOOKUP($B83&amp;$L83,'3 этап'!$A$2:$J$527,9,FALSE)),0,VLOOKUP($B83&amp;$L83,'3 этап'!$A$2:$J$527,9,FALSE)),2)</f>
        <v>0</v>
      </c>
      <c r="I83">
        <f>ROUND(IF(ISERROR(VLOOKUP($B83&amp;$L83,'4 этап'!$A$2:$J$527,7,FALSE)),0,VLOOKUP($B83&amp;$L83,'4 этап'!$A$2:$J$527,7,FALSE)),2)</f>
        <v>0</v>
      </c>
      <c r="J83">
        <f>ROUND(IF(ISERROR(VLOOKUP($B83&amp;$L83,'5 этап'!$A$2:$N$527,13,FALSE)),0,VLOOKUP($B83&amp;$L83,'5 этап'!$A$2:$N$527,13,FALSE)),2)</f>
        <v>0</v>
      </c>
      <c r="K83">
        <f>LARGE(F83:I83,1)+LARGE(F83:I83,2)+LARGE(F83:I83,3)+J83</f>
        <v>119.3</v>
      </c>
      <c r="L83" t="s">
        <v>884</v>
      </c>
    </row>
    <row r="84" spans="1:12" x14ac:dyDescent="0.35">
      <c r="A84" s="3">
        <v>50</v>
      </c>
      <c r="B84" t="s">
        <v>538</v>
      </c>
      <c r="C84" t="s">
        <v>12</v>
      </c>
      <c r="D84">
        <v>18</v>
      </c>
      <c r="E84" t="s">
        <v>27</v>
      </c>
      <c r="F84">
        <f>ROUND(IF(ISERROR(VLOOKUP($B84&amp;$L84,'1 этап'!$A$4:$K$519,10,FALSE)),0,VLOOKUP($B84&amp;$L84,'1 этап'!$A$4:$K$519,10,FALSE)),2)</f>
        <v>0</v>
      </c>
      <c r="G84">
        <f>ROUND(IF(ISERROR(VLOOKUP($B84&amp;$L84,'2 этап'!$A$2:$J$527,10,FALSE)),0,VLOOKUP($B84&amp;$L84,'2 этап'!$A$2:$J$527,10,FALSE)),2)</f>
        <v>19.100000000000001</v>
      </c>
      <c r="H84">
        <f>ROUND(IF(ISERROR(VLOOKUP($B84&amp;$L84,'3 этап'!$A$2:$J$527,9,FALSE)),0,VLOOKUP($B84&amp;$L84,'3 этап'!$A$2:$J$527,9,FALSE)),2)</f>
        <v>73.5</v>
      </c>
      <c r="I84">
        <f>ROUND(IF(ISERROR(VLOOKUP($B84&amp;$L84,'4 этап'!$A$2:$J$527,7,FALSE)),0,VLOOKUP($B84&amp;$L84,'4 этап'!$A$2:$J$527,7,FALSE)),2)</f>
        <v>0</v>
      </c>
      <c r="J84">
        <f>ROUND(IF(ISERROR(VLOOKUP($B84&amp;$L84,'5 этап'!$A$2:$N$527,13,FALSE)),0,VLOOKUP($B84&amp;$L84,'5 этап'!$A$2:$N$527,13,FALSE)),2)</f>
        <v>16.5</v>
      </c>
      <c r="K84">
        <f>LARGE(F84:I84,1)+LARGE(F84:I84,2)+LARGE(F84:I84,3)+J84</f>
        <v>109.1</v>
      </c>
      <c r="L84" t="s">
        <v>884</v>
      </c>
    </row>
    <row r="85" spans="1:12" x14ac:dyDescent="0.35">
      <c r="A85" s="3">
        <v>51</v>
      </c>
      <c r="B85" t="s">
        <v>535</v>
      </c>
      <c r="C85" t="s">
        <v>12</v>
      </c>
      <c r="D85">
        <v>18</v>
      </c>
      <c r="E85" t="s">
        <v>529</v>
      </c>
      <c r="F85">
        <f>ROUND(IF(ISERROR(VLOOKUP($B85&amp;$L85,'1 этап'!$A$4:$K$519,10,FALSE)),0,VLOOKUP($B85&amp;$L85,'1 этап'!$A$4:$K$519,10,FALSE)),2)</f>
        <v>0</v>
      </c>
      <c r="G85">
        <f>ROUND(IF(ISERROR(VLOOKUP($B85&amp;$L85,'2 этап'!$A$2:$J$527,10,FALSE)),0,VLOOKUP($B85&amp;$L85,'2 этап'!$A$2:$J$527,10,FALSE)),2)</f>
        <v>104.1</v>
      </c>
      <c r="H85">
        <f>ROUND(IF(ISERROR(VLOOKUP($B85&amp;$L85,'3 этап'!$A$2:$J$527,9,FALSE)),0,VLOOKUP($B85&amp;$L85,'3 этап'!$A$2:$J$527,9,FALSE)),2)</f>
        <v>0</v>
      </c>
      <c r="I85">
        <f>ROUND(IF(ISERROR(VLOOKUP($B85&amp;$L85,'4 этап'!$A$2:$J$527,7,FALSE)),0,VLOOKUP($B85&amp;$L85,'4 этап'!$A$2:$J$527,7,FALSE)),2)</f>
        <v>0</v>
      </c>
      <c r="J85">
        <f>ROUND(IF(ISERROR(VLOOKUP($B85&amp;$L85,'5 этап'!$A$2:$N$527,13,FALSE)),0,VLOOKUP($B85&amp;$L85,'5 этап'!$A$2:$N$527,13,FALSE)),2)</f>
        <v>0</v>
      </c>
      <c r="K85">
        <f>LARGE(F85:I85,1)+LARGE(F85:I85,2)+LARGE(F85:I85,3)+J85</f>
        <v>104.1</v>
      </c>
      <c r="L85" t="s">
        <v>884</v>
      </c>
    </row>
    <row r="86" spans="1:12" x14ac:dyDescent="0.35">
      <c r="A86" s="3">
        <v>52</v>
      </c>
      <c r="B86" t="s">
        <v>690</v>
      </c>
      <c r="C86" t="s">
        <v>12</v>
      </c>
      <c r="D86">
        <v>18</v>
      </c>
      <c r="E86" t="s">
        <v>17</v>
      </c>
      <c r="F86">
        <f>ROUND(IF(ISERROR(VLOOKUP($B86&amp;$L86,'1 этап'!$A$4:$K$519,10,FALSE)),0,VLOOKUP($B86&amp;$L86,'1 этап'!$A$4:$K$519,10,FALSE)),2)</f>
        <v>0</v>
      </c>
      <c r="G86">
        <f>ROUND(IF(ISERROR(VLOOKUP($B86&amp;$L86,'2 этап'!$A$2:$J$527,10,FALSE)),0,VLOOKUP($B86&amp;$L86,'2 этап'!$A$2:$J$527,10,FALSE)),2)</f>
        <v>0</v>
      </c>
      <c r="H86">
        <f>ROUND(IF(ISERROR(VLOOKUP($B86&amp;$L86,'3 этап'!$A$2:$J$527,9,FALSE)),0,VLOOKUP($B86&amp;$L86,'3 этап'!$A$2:$J$527,9,FALSE)),2)</f>
        <v>78.7</v>
      </c>
      <c r="I86">
        <f>ROUND(IF(ISERROR(VLOOKUP($B86&amp;$L86,'4 этап'!$A$2:$J$527,7,FALSE)),0,VLOOKUP($B86&amp;$L86,'4 этап'!$A$2:$J$527,7,FALSE)),2)</f>
        <v>0</v>
      </c>
      <c r="J86">
        <f>ROUND(IF(ISERROR(VLOOKUP($B86&amp;$L86,'5 этап'!$A$2:$N$527,13,FALSE)),0,VLOOKUP($B86&amp;$L86,'5 этап'!$A$2:$N$527,13,FALSE)),2)</f>
        <v>0</v>
      </c>
      <c r="K86">
        <f>LARGE(F86:I86,1)+LARGE(F86:I86,2)+LARGE(F86:I86,3)+J86</f>
        <v>78.7</v>
      </c>
      <c r="L86" t="s">
        <v>884</v>
      </c>
    </row>
    <row r="87" spans="1:12" x14ac:dyDescent="0.35">
      <c r="A87" s="3">
        <v>53</v>
      </c>
      <c r="B87" t="s">
        <v>669</v>
      </c>
      <c r="C87" t="s">
        <v>45</v>
      </c>
      <c r="F87">
        <f>ROUND(IF(ISERROR(VLOOKUP($B87&amp;$L87,'1 этап'!$A$4:$K$519,10,FALSE)),0,VLOOKUP($B87&amp;$L87,'1 этап'!$A$4:$K$519,10,FALSE)),2)</f>
        <v>0</v>
      </c>
      <c r="G87">
        <f>ROUND(IF(ISERROR(VLOOKUP($B87&amp;$L87,'2 этап'!$A$2:$J$527,10,FALSE)),0,VLOOKUP($B87&amp;$L87,'2 этап'!$A$2:$J$527,10,FALSE)),2)</f>
        <v>0</v>
      </c>
      <c r="H87">
        <f>ROUND(IF(ISERROR(VLOOKUP($B87&amp;$L87,'3 этап'!$A$2:$J$527,9,FALSE)),0,VLOOKUP($B87&amp;$L87,'3 этап'!$A$2:$J$527,9,FALSE)),2)</f>
        <v>0</v>
      </c>
      <c r="I87">
        <f>ROUND(IF(ISERROR(VLOOKUP($B87&amp;$L87,'4 этап'!$A$2:$J$527,7,FALSE)),0,VLOOKUP($B87&amp;$L87,'4 этап'!$A$2:$J$527,7,FALSE)),2)</f>
        <v>65.099999999999994</v>
      </c>
      <c r="J87">
        <f>ROUND(IF(ISERROR(VLOOKUP($B87&amp;$L87,'5 этап'!$A$2:$N$527,13,FALSE)),0,VLOOKUP($B87&amp;$L87,'5 этап'!$A$2:$N$527,13,FALSE)),2)</f>
        <v>0</v>
      </c>
      <c r="K87">
        <f>LARGE(F87:I87,1)+LARGE(F87:I87,2)+LARGE(F87:I87,3)+J87</f>
        <v>65.099999999999994</v>
      </c>
      <c r="L87" t="s">
        <v>884</v>
      </c>
    </row>
    <row r="88" spans="1:12" x14ac:dyDescent="0.35">
      <c r="A88" s="3">
        <v>54</v>
      </c>
      <c r="B88" t="s">
        <v>69</v>
      </c>
      <c r="C88" t="s">
        <v>12</v>
      </c>
      <c r="D88">
        <v>18</v>
      </c>
      <c r="E88" t="s">
        <v>45</v>
      </c>
      <c r="F88">
        <f>ROUND(IF(ISERROR(VLOOKUP($B88&amp;$L88,'1 этап'!$A$4:$K$519,10,FALSE)),0,VLOOKUP($B88&amp;$L88,'1 этап'!$A$4:$K$519,10,FALSE)),2)</f>
        <v>57.3</v>
      </c>
      <c r="G88">
        <f>ROUND(IF(ISERROR(VLOOKUP($B88&amp;$L88,'2 этап'!$A$2:$J$527,10,FALSE)),0,VLOOKUP($B88&amp;$L88,'2 этап'!$A$2:$J$527,10,FALSE)),2)</f>
        <v>0</v>
      </c>
      <c r="H88">
        <f>ROUND(IF(ISERROR(VLOOKUP($B88&amp;$L88,'3 этап'!$A$2:$J$527,9,FALSE)),0,VLOOKUP($B88&amp;$L88,'3 этап'!$A$2:$J$527,9,FALSE)),2)</f>
        <v>0</v>
      </c>
      <c r="I88">
        <f>ROUND(IF(ISERROR(VLOOKUP($B88&amp;$L88,'4 этап'!$A$2:$J$527,7,FALSE)),0,VLOOKUP($B88&amp;$L88,'4 этап'!$A$2:$J$527,7,FALSE)),2)</f>
        <v>0</v>
      </c>
      <c r="J88">
        <f>ROUND(IF(ISERROR(VLOOKUP($B88&amp;$L88,'5 этап'!$A$2:$N$527,13,FALSE)),0,VLOOKUP($B88&amp;$L88,'5 этап'!$A$2:$N$527,13,FALSE)),2)</f>
        <v>0</v>
      </c>
      <c r="K88">
        <f>LARGE(F88:I88,1)+LARGE(F88:I88,2)+LARGE(F88:I88,3)+J88</f>
        <v>57.3</v>
      </c>
      <c r="L88" t="s">
        <v>884</v>
      </c>
    </row>
    <row r="89" spans="1:12" x14ac:dyDescent="0.35">
      <c r="A89" s="3">
        <v>55</v>
      </c>
      <c r="B89" t="s">
        <v>691</v>
      </c>
      <c r="C89" t="s">
        <v>12</v>
      </c>
      <c r="D89">
        <v>18</v>
      </c>
      <c r="E89" t="s">
        <v>529</v>
      </c>
      <c r="F89">
        <f>ROUND(IF(ISERROR(VLOOKUP($B89&amp;$L89,'1 этап'!$A$4:$K$519,10,FALSE)),0,VLOOKUP($B89&amp;$L89,'1 этап'!$A$4:$K$519,10,FALSE)),2)</f>
        <v>0</v>
      </c>
      <c r="G89">
        <f>ROUND(IF(ISERROR(VLOOKUP($B89&amp;$L89,'2 этап'!$A$2:$J$527,10,FALSE)),0,VLOOKUP($B89&amp;$L89,'2 этап'!$A$2:$J$527,10,FALSE)),2)</f>
        <v>0</v>
      </c>
      <c r="H89">
        <f>ROUND(IF(ISERROR(VLOOKUP($B89&amp;$L89,'3 этап'!$A$2:$J$527,9,FALSE)),0,VLOOKUP($B89&amp;$L89,'3 этап'!$A$2:$J$527,9,FALSE)),2)</f>
        <v>46.9</v>
      </c>
      <c r="I89">
        <f>ROUND(IF(ISERROR(VLOOKUP($B89&amp;$L89,'4 этап'!$A$2:$J$527,7,FALSE)),0,VLOOKUP($B89&amp;$L89,'4 этап'!$A$2:$J$527,7,FALSE)),2)</f>
        <v>0</v>
      </c>
      <c r="J89">
        <f>ROUND(IF(ISERROR(VLOOKUP($B89&amp;$L89,'5 этап'!$A$2:$N$527,13,FALSE)),0,VLOOKUP($B89&amp;$L89,'5 этап'!$A$2:$N$527,13,FALSE)),2)</f>
        <v>0</v>
      </c>
      <c r="K89">
        <f>LARGE(F89:I89,1)+LARGE(F89:I89,2)+LARGE(F89:I89,3)+J89</f>
        <v>46.9</v>
      </c>
      <c r="L89" t="s">
        <v>884</v>
      </c>
    </row>
    <row r="90" spans="1:12" x14ac:dyDescent="0.35">
      <c r="A90" s="3">
        <v>56</v>
      </c>
      <c r="B90" t="s">
        <v>80</v>
      </c>
      <c r="C90" t="s">
        <v>12</v>
      </c>
      <c r="D90">
        <v>18</v>
      </c>
      <c r="E90" t="s">
        <v>45</v>
      </c>
      <c r="F90">
        <f>ROUND(IF(ISERROR(VLOOKUP($B90&amp;$L90,'1 этап'!$A$4:$K$519,10,FALSE)),0,VLOOKUP($B90&amp;$L90,'1 этап'!$A$4:$K$519,10,FALSE)),2)</f>
        <v>0</v>
      </c>
      <c r="G90">
        <f>ROUND(IF(ISERROR(VLOOKUP($B90&amp;$L90,'2 этап'!$A$2:$J$527,10,FALSE)),0,VLOOKUP($B90&amp;$L90,'2 этап'!$A$2:$J$527,10,FALSE)),2)</f>
        <v>1</v>
      </c>
      <c r="H90">
        <f>ROUND(IF(ISERROR(VLOOKUP($B90&amp;$L90,'3 этап'!$A$2:$J$527,9,FALSE)),0,VLOOKUP($B90&amp;$L90,'3 этап'!$A$2:$J$527,9,FALSE)),2)</f>
        <v>0</v>
      </c>
      <c r="I90">
        <f>ROUND(IF(ISERROR(VLOOKUP($B90&amp;$L90,'4 этап'!$A$2:$J$527,7,FALSE)),0,VLOOKUP($B90&amp;$L90,'4 этап'!$A$2:$J$527,7,FALSE)),2)</f>
        <v>0</v>
      </c>
      <c r="J90">
        <f>ROUND(IF(ISERROR(VLOOKUP($B90&amp;$L90,'5 этап'!$A$2:$N$527,13,FALSE)),0,VLOOKUP($B90&amp;$L90,'5 этап'!$A$2:$N$527,13,FALSE)),2)</f>
        <v>35.5</v>
      </c>
      <c r="K90">
        <f>LARGE(F90:I90,1)+LARGE(F90:I90,2)+LARGE(F90:I90,3)+J90</f>
        <v>36.5</v>
      </c>
      <c r="L90" t="s">
        <v>884</v>
      </c>
    </row>
    <row r="91" spans="1:12" x14ac:dyDescent="0.35">
      <c r="A91" s="3">
        <v>57</v>
      </c>
      <c r="B91" t="s">
        <v>544</v>
      </c>
      <c r="C91" t="s">
        <v>12</v>
      </c>
      <c r="D91">
        <v>18</v>
      </c>
      <c r="E91" t="s">
        <v>85</v>
      </c>
      <c r="F91">
        <f>ROUND(IF(ISERROR(VLOOKUP($B91&amp;$L91,'1 этап'!$A$4:$K$519,10,FALSE)),0,VLOOKUP($B91&amp;$L91,'1 этап'!$A$4:$K$519,10,FALSE)),2)</f>
        <v>0</v>
      </c>
      <c r="G91">
        <f>ROUND(IF(ISERROR(VLOOKUP($B91&amp;$L91,'2 этап'!$A$2:$J$527,10,FALSE)),0,VLOOKUP($B91&amp;$L91,'2 этап'!$A$2:$J$527,10,FALSE)),2)</f>
        <v>0</v>
      </c>
      <c r="H91">
        <f>ROUND(IF(ISERROR(VLOOKUP($B91&amp;$L91,'3 этап'!$A$2:$J$527,9,FALSE)),0,VLOOKUP($B91&amp;$L91,'3 этап'!$A$2:$J$527,9,FALSE)),2)</f>
        <v>30.3</v>
      </c>
      <c r="I91">
        <f>ROUND(IF(ISERROR(VLOOKUP($B91&amp;$L91,'4 этап'!$A$2:$J$527,7,FALSE)),0,VLOOKUP($B91&amp;$L91,'4 этап'!$A$2:$J$527,7,FALSE)),2)</f>
        <v>0</v>
      </c>
      <c r="J91">
        <f>ROUND(IF(ISERROR(VLOOKUP($B91&amp;$L91,'5 этап'!$A$2:$N$527,13,FALSE)),0,VLOOKUP($B91&amp;$L91,'5 этап'!$A$2:$N$527,13,FALSE)),2)</f>
        <v>1</v>
      </c>
      <c r="K91">
        <f>LARGE(F91:I91,1)+LARGE(F91:I91,2)+LARGE(F91:I91,3)+J91</f>
        <v>31.3</v>
      </c>
      <c r="L91" t="s">
        <v>884</v>
      </c>
    </row>
    <row r="92" spans="1:12" x14ac:dyDescent="0.35">
      <c r="A92" s="3">
        <v>58</v>
      </c>
      <c r="B92" t="s">
        <v>671</v>
      </c>
      <c r="C92" t="s">
        <v>12</v>
      </c>
      <c r="D92">
        <v>18</v>
      </c>
      <c r="E92" t="s">
        <v>45</v>
      </c>
      <c r="F92">
        <f>ROUND(IF(ISERROR(VLOOKUP($B92&amp;$L92,'1 этап'!$A$4:$K$519,10,FALSE)),0,VLOOKUP($B92&amp;$L92,'1 этап'!$A$4:$K$519,10,FALSE)),2)</f>
        <v>0</v>
      </c>
      <c r="G92">
        <f>ROUND(IF(ISERROR(VLOOKUP($B92&amp;$L92,'2 этап'!$A$2:$J$527,10,FALSE)),0,VLOOKUP($B92&amp;$L92,'2 этап'!$A$2:$J$527,10,FALSE)),2)</f>
        <v>0</v>
      </c>
      <c r="H92">
        <f>ROUND(IF(ISERROR(VLOOKUP($B92&amp;$L92,'3 этап'!$A$2:$J$527,9,FALSE)),0,VLOOKUP($B92&amp;$L92,'3 этап'!$A$2:$J$527,9,FALSE)),2)</f>
        <v>25.1</v>
      </c>
      <c r="I92">
        <f>ROUND(IF(ISERROR(VLOOKUP($B92&amp;$L92,'4 этап'!$A$2:$J$527,7,FALSE)),0,VLOOKUP($B92&amp;$L92,'4 этап'!$A$2:$J$527,7,FALSE)),2)</f>
        <v>0</v>
      </c>
      <c r="J92">
        <f>ROUND(IF(ISERROR(VLOOKUP($B92&amp;$L92,'5 этап'!$A$2:$N$527,13,FALSE)),0,VLOOKUP($B92&amp;$L92,'5 этап'!$A$2:$N$527,13,FALSE)),2)</f>
        <v>0</v>
      </c>
      <c r="K92">
        <f>LARGE(F92:I92,1)+LARGE(F92:I92,2)+LARGE(F92:I92,3)+J92</f>
        <v>25.1</v>
      </c>
      <c r="L92" t="s">
        <v>884</v>
      </c>
    </row>
    <row r="93" spans="1:12" x14ac:dyDescent="0.35">
      <c r="A93" s="3">
        <v>59</v>
      </c>
      <c r="B93" t="s">
        <v>77</v>
      </c>
      <c r="C93" t="s">
        <v>12</v>
      </c>
      <c r="D93">
        <v>18</v>
      </c>
      <c r="E93" t="s">
        <v>25</v>
      </c>
      <c r="F93">
        <f>ROUND(IF(ISERROR(VLOOKUP($B93&amp;$L93,'1 этап'!$A$4:$K$519,10,FALSE)),0,VLOOKUP($B93&amp;$L93,'1 этап'!$A$4:$K$519,10,FALSE)),2)</f>
        <v>1</v>
      </c>
      <c r="G93">
        <f>ROUND(IF(ISERROR(VLOOKUP($B93&amp;$L93,'2 этап'!$A$2:$J$527,10,FALSE)),0,VLOOKUP($B93&amp;$L93,'2 этап'!$A$2:$J$527,10,FALSE)),2)</f>
        <v>0</v>
      </c>
      <c r="H93">
        <f>ROUND(IF(ISERROR(VLOOKUP($B93&amp;$L93,'3 этап'!$A$2:$J$527,9,FALSE)),0,VLOOKUP($B93&amp;$L93,'3 этап'!$A$2:$J$527,9,FALSE)),2)</f>
        <v>1</v>
      </c>
      <c r="I93">
        <f>ROUND(IF(ISERROR(VLOOKUP($B93&amp;$L93,'4 этап'!$A$2:$J$527,7,FALSE)),0,VLOOKUP($B93&amp;$L93,'4 этап'!$A$2:$J$527,7,FALSE)),2)</f>
        <v>0</v>
      </c>
      <c r="J93">
        <f>ROUND(IF(ISERROR(VLOOKUP($B93&amp;$L93,'5 этап'!$A$2:$N$527,13,FALSE)),0,VLOOKUP($B93&amp;$L93,'5 этап'!$A$2:$N$527,13,FALSE)),2)</f>
        <v>0</v>
      </c>
      <c r="K93">
        <f>LARGE(F93:I93,1)+LARGE(F93:I93,2)+LARGE(F93:I93,3)+J93</f>
        <v>2</v>
      </c>
      <c r="L93" t="s">
        <v>884</v>
      </c>
    </row>
    <row r="94" spans="1:12" x14ac:dyDescent="0.35">
      <c r="A94" s="3">
        <v>60</v>
      </c>
      <c r="B94" t="s">
        <v>695</v>
      </c>
      <c r="C94" t="s">
        <v>12</v>
      </c>
      <c r="D94">
        <v>18</v>
      </c>
      <c r="E94" t="s">
        <v>17</v>
      </c>
      <c r="F94">
        <f>ROUND(IF(ISERROR(VLOOKUP($B94&amp;$L94,'1 этап'!$A$4:$K$519,10,FALSE)),0,VLOOKUP($B94&amp;$L94,'1 этап'!$A$4:$K$519,10,FALSE)),2)</f>
        <v>0</v>
      </c>
      <c r="G94">
        <f>ROUND(IF(ISERROR(VLOOKUP($B94&amp;$L94,'2 этап'!$A$2:$J$527,10,FALSE)),0,VLOOKUP($B94&amp;$L94,'2 этап'!$A$2:$J$527,10,FALSE)),2)</f>
        <v>0</v>
      </c>
      <c r="H94">
        <f>ROUND(IF(ISERROR(VLOOKUP($B94&amp;$L94,'3 этап'!$A$2:$J$527,9,FALSE)),0,VLOOKUP($B94&amp;$L94,'3 этап'!$A$2:$J$527,9,FALSE)),2)</f>
        <v>0</v>
      </c>
      <c r="I94">
        <f>ROUND(IF(ISERROR(VLOOKUP($B94&amp;$L94,'4 этап'!$A$2:$J$527,7,FALSE)),0,VLOOKUP($B94&amp;$L94,'4 этап'!$A$2:$J$527,7,FALSE)),2)</f>
        <v>1</v>
      </c>
      <c r="J94">
        <f>ROUND(IF(ISERROR(VLOOKUP($B94&amp;$L94,'5 этап'!$A$2:$N$527,13,FALSE)),0,VLOOKUP($B94&amp;$L94,'5 этап'!$A$2:$N$527,13,FALSE)),2)</f>
        <v>0</v>
      </c>
      <c r="K94">
        <f>LARGE(F94:I94,1)+LARGE(F94:I94,2)+LARGE(F94:I94,3)+J94</f>
        <v>1</v>
      </c>
      <c r="L94" t="s">
        <v>884</v>
      </c>
    </row>
    <row r="95" spans="1:12" x14ac:dyDescent="0.35">
      <c r="A95" s="3">
        <v>61</v>
      </c>
      <c r="B95" t="s">
        <v>74</v>
      </c>
      <c r="C95" t="s">
        <v>12</v>
      </c>
      <c r="D95">
        <v>18</v>
      </c>
      <c r="E95" t="s">
        <v>45</v>
      </c>
      <c r="F95">
        <f>ROUND(IF(ISERROR(VLOOKUP($B95&amp;$L95,'1 этап'!$A$4:$K$519,10,FALSE)),0,VLOOKUP($B95&amp;$L95,'1 этап'!$A$4:$K$519,10,FALSE)),2)</f>
        <v>1</v>
      </c>
      <c r="G95">
        <f>ROUND(IF(ISERROR(VLOOKUP($B95&amp;$L95,'2 этап'!$A$2:$J$527,10,FALSE)),0,VLOOKUP($B95&amp;$L95,'2 этап'!$A$2:$J$527,10,FALSE)),2)</f>
        <v>0</v>
      </c>
      <c r="H95">
        <f>ROUND(IF(ISERROR(VLOOKUP($B95&amp;$L95,'3 этап'!$A$2:$J$527,9,FALSE)),0,VLOOKUP($B95&amp;$L95,'3 этап'!$A$2:$J$527,9,FALSE)),2)</f>
        <v>0</v>
      </c>
      <c r="I95">
        <f>ROUND(IF(ISERROR(VLOOKUP($B95&amp;$L95,'4 этап'!$A$2:$J$527,7,FALSE)),0,VLOOKUP($B95&amp;$L95,'4 этап'!$A$2:$J$527,7,FALSE)),2)</f>
        <v>0</v>
      </c>
      <c r="J95">
        <f>ROUND(IF(ISERROR(VLOOKUP($B95&amp;$L95,'5 этап'!$A$2:$N$527,13,FALSE)),0,VLOOKUP($B95&amp;$L95,'5 этап'!$A$2:$N$527,13,FALSE)),2)</f>
        <v>0</v>
      </c>
      <c r="K95">
        <f>LARGE(F95:I95,1)+LARGE(F95:I95,2)+LARGE(F95:I95,3)+J95</f>
        <v>1</v>
      </c>
      <c r="L95" t="s">
        <v>884</v>
      </c>
    </row>
    <row r="96" spans="1:12" x14ac:dyDescent="0.35">
      <c r="A96" s="3">
        <v>62</v>
      </c>
      <c r="B96" t="s">
        <v>75</v>
      </c>
      <c r="C96" t="s">
        <v>12</v>
      </c>
      <c r="D96">
        <v>18</v>
      </c>
      <c r="E96" t="s">
        <v>15</v>
      </c>
      <c r="F96">
        <f>ROUND(IF(ISERROR(VLOOKUP($B96&amp;$L96,'1 этап'!$A$4:$K$519,10,FALSE)),0,VLOOKUP($B96&amp;$L96,'1 этап'!$A$4:$K$519,10,FALSE)),2)</f>
        <v>1</v>
      </c>
      <c r="G96">
        <f>ROUND(IF(ISERROR(VLOOKUP($B96&amp;$L96,'2 этап'!$A$2:$J$527,10,FALSE)),0,VLOOKUP($B96&amp;$L96,'2 этап'!$A$2:$J$527,10,FALSE)),2)</f>
        <v>0</v>
      </c>
      <c r="H96">
        <f>ROUND(IF(ISERROR(VLOOKUP($B96&amp;$L96,'3 этап'!$A$2:$J$527,9,FALSE)),0,VLOOKUP($B96&amp;$L96,'3 этап'!$A$2:$J$527,9,FALSE)),2)</f>
        <v>0</v>
      </c>
      <c r="I96">
        <f>ROUND(IF(ISERROR(VLOOKUP($B96&amp;$L96,'4 этап'!$A$2:$J$527,7,FALSE)),0,VLOOKUP($B96&amp;$L96,'4 этап'!$A$2:$J$527,7,FALSE)),2)</f>
        <v>0</v>
      </c>
      <c r="J96">
        <f>ROUND(IF(ISERROR(VLOOKUP($B96&amp;$L96,'5 этап'!$A$2:$N$527,13,FALSE)),0,VLOOKUP($B96&amp;$L96,'5 этап'!$A$2:$N$527,13,FALSE)),2)</f>
        <v>0</v>
      </c>
      <c r="K96">
        <f>LARGE(F96:I96,1)+LARGE(F96:I96,2)+LARGE(F96:I96,3)+J96</f>
        <v>1</v>
      </c>
      <c r="L96" t="s">
        <v>884</v>
      </c>
    </row>
    <row r="97" spans="1:12" x14ac:dyDescent="0.35">
      <c r="A97" s="3">
        <v>63</v>
      </c>
      <c r="B97" t="s">
        <v>76</v>
      </c>
      <c r="C97" t="s">
        <v>12</v>
      </c>
      <c r="D97">
        <v>18</v>
      </c>
      <c r="E97" t="s">
        <v>27</v>
      </c>
      <c r="F97">
        <f>ROUND(IF(ISERROR(VLOOKUP($B97&amp;$L97,'1 этап'!$A$4:$K$519,10,FALSE)),0,VLOOKUP($B97&amp;$L97,'1 этап'!$A$4:$K$519,10,FALSE)),2)</f>
        <v>1</v>
      </c>
      <c r="G97">
        <f>ROUND(IF(ISERROR(VLOOKUP($B97&amp;$L97,'2 этап'!$A$2:$J$527,10,FALSE)),0,VLOOKUP($B97&amp;$L97,'2 этап'!$A$2:$J$527,10,FALSE)),2)</f>
        <v>0</v>
      </c>
      <c r="H97">
        <f>ROUND(IF(ISERROR(VLOOKUP($B97&amp;$L97,'3 этап'!$A$2:$J$527,9,FALSE)),0,VLOOKUP($B97&amp;$L97,'3 этап'!$A$2:$J$527,9,FALSE)),2)</f>
        <v>0</v>
      </c>
      <c r="I97">
        <f>ROUND(IF(ISERROR(VLOOKUP($B97&amp;$L97,'4 этап'!$A$2:$J$527,7,FALSE)),0,VLOOKUP($B97&amp;$L97,'4 этап'!$A$2:$J$527,7,FALSE)),2)</f>
        <v>0</v>
      </c>
      <c r="J97">
        <f>ROUND(IF(ISERROR(VLOOKUP($B97&amp;$L97,'5 этап'!$A$2:$N$527,13,FALSE)),0,VLOOKUP($B97&amp;$L97,'5 этап'!$A$2:$N$527,13,FALSE)),2)</f>
        <v>0</v>
      </c>
      <c r="K97">
        <f>LARGE(F97:I97,1)+LARGE(F97:I97,2)+LARGE(F97:I97,3)+J97</f>
        <v>1</v>
      </c>
      <c r="L97" t="s">
        <v>884</v>
      </c>
    </row>
    <row r="98" spans="1:12" x14ac:dyDescent="0.35">
      <c r="A98" s="3">
        <v>64</v>
      </c>
      <c r="B98" t="s">
        <v>545</v>
      </c>
      <c r="C98" t="s">
        <v>12</v>
      </c>
      <c r="D98">
        <v>18</v>
      </c>
      <c r="E98" t="s">
        <v>45</v>
      </c>
      <c r="F98">
        <f>ROUND(IF(ISERROR(VLOOKUP($B98&amp;$L98,'1 этап'!$A$4:$K$519,10,FALSE)),0,VLOOKUP($B98&amp;$L98,'1 этап'!$A$4:$K$519,10,FALSE)),2)</f>
        <v>0</v>
      </c>
      <c r="G98">
        <f>ROUND(IF(ISERROR(VLOOKUP($B98&amp;$L98,'2 этап'!$A$2:$J$527,10,FALSE)),0,VLOOKUP($B98&amp;$L98,'2 этап'!$A$2:$J$527,10,FALSE)),2)</f>
        <v>0</v>
      </c>
      <c r="H98">
        <f>ROUND(IF(ISERROR(VLOOKUP($B98&amp;$L98,'3 этап'!$A$2:$J$527,9,FALSE)),0,VLOOKUP($B98&amp;$L98,'3 этап'!$A$2:$J$527,9,FALSE)),2)</f>
        <v>0</v>
      </c>
      <c r="I98">
        <f>ROUND(IF(ISERROR(VLOOKUP($B98&amp;$L98,'4 этап'!$A$2:$J$527,7,FALSE)),0,VLOOKUP($B98&amp;$L98,'4 этап'!$A$2:$J$527,7,FALSE)),2)</f>
        <v>1</v>
      </c>
      <c r="J98">
        <f>ROUND(IF(ISERROR(VLOOKUP($B98&amp;$L98,'5 этап'!$A$2:$N$527,13,FALSE)),0,VLOOKUP($B98&amp;$L98,'5 этап'!$A$2:$N$527,13,FALSE)),2)</f>
        <v>0</v>
      </c>
      <c r="K98">
        <f>LARGE(F98:I98,1)+LARGE(F98:I98,2)+LARGE(F98:I98,3)+J98</f>
        <v>1</v>
      </c>
      <c r="L98" t="s">
        <v>884</v>
      </c>
    </row>
    <row r="99" spans="1:12" x14ac:dyDescent="0.35">
      <c r="A99" s="3">
        <v>65</v>
      </c>
      <c r="B99" t="s">
        <v>830</v>
      </c>
      <c r="C99" t="s">
        <v>51</v>
      </c>
      <c r="F99">
        <f>ROUND(IF(ISERROR(VLOOKUP($B99&amp;$L99,'1 этап'!$A$4:$K$519,10,FALSE)),0,VLOOKUP($B99&amp;$L99,'1 этап'!$A$4:$K$519,10,FALSE)),2)</f>
        <v>0</v>
      </c>
      <c r="G99">
        <f>ROUND(IF(ISERROR(VLOOKUP($B99&amp;$L99,'2 этап'!$A$2:$J$527,10,FALSE)),0,VLOOKUP($B99&amp;$L99,'2 этап'!$A$2:$J$527,10,FALSE)),2)</f>
        <v>0</v>
      </c>
      <c r="H99">
        <f>ROUND(IF(ISERROR(VLOOKUP($B99&amp;$L99,'3 этап'!$A$2:$J$527,9,FALSE)),0,VLOOKUP($B99&amp;$L99,'3 этап'!$A$2:$J$527,9,FALSE)),2)</f>
        <v>0</v>
      </c>
      <c r="I99">
        <f>ROUND(IF(ISERROR(VLOOKUP($B99&amp;$L99,'4 этап'!$A$2:$J$527,7,FALSE)),0,VLOOKUP($B99&amp;$L99,'4 этап'!$A$2:$J$527,7,FALSE)),2)</f>
        <v>1</v>
      </c>
      <c r="J99">
        <f>ROUND(IF(ISERROR(VLOOKUP($B99&amp;$L99,'5 этап'!$A$2:$N$527,13,FALSE)),0,VLOOKUP($B99&amp;$L99,'5 этап'!$A$2:$N$527,13,FALSE)),2)</f>
        <v>0</v>
      </c>
      <c r="K99">
        <f>LARGE(F99:I99,1)+LARGE(F99:I99,2)+LARGE(F99:I99,3)+J99</f>
        <v>1</v>
      </c>
      <c r="L99" t="s">
        <v>884</v>
      </c>
    </row>
    <row r="100" spans="1:12" x14ac:dyDescent="0.35">
      <c r="A100" s="3">
        <v>66</v>
      </c>
      <c r="B100" t="s">
        <v>831</v>
      </c>
      <c r="C100" t="s">
        <v>25</v>
      </c>
      <c r="F100">
        <f>ROUND(IF(ISERROR(VLOOKUP($B100&amp;$L100,'1 этап'!$A$4:$K$519,10,FALSE)),0,VLOOKUP($B100&amp;$L100,'1 этап'!$A$4:$K$519,10,FALSE)),2)</f>
        <v>0</v>
      </c>
      <c r="G100">
        <f>ROUND(IF(ISERROR(VLOOKUP($B100&amp;$L100,'2 этап'!$A$2:$J$527,10,FALSE)),0,VLOOKUP($B100&amp;$L100,'2 этап'!$A$2:$J$527,10,FALSE)),2)</f>
        <v>0</v>
      </c>
      <c r="H100">
        <f>ROUND(IF(ISERROR(VLOOKUP($B100&amp;$L100,'3 этап'!$A$2:$J$527,9,FALSE)),0,VLOOKUP($B100&amp;$L100,'3 этап'!$A$2:$J$527,9,FALSE)),2)</f>
        <v>0</v>
      </c>
      <c r="I100">
        <f>ROUND(IF(ISERROR(VLOOKUP($B100&amp;$L100,'4 этап'!$A$2:$J$527,7,FALSE)),0,VLOOKUP($B100&amp;$L100,'4 этап'!$A$2:$J$527,7,FALSE)),2)</f>
        <v>1</v>
      </c>
      <c r="J100">
        <f>ROUND(IF(ISERROR(VLOOKUP($B100&amp;$L100,'5 этап'!$A$2:$N$527,13,FALSE)),0,VLOOKUP($B100&amp;$L100,'5 этап'!$A$2:$N$527,13,FALSE)),2)</f>
        <v>0</v>
      </c>
      <c r="K100">
        <f>LARGE(F100:I100,1)+LARGE(F100:I100,2)+LARGE(F100:I100,3)+J100</f>
        <v>1</v>
      </c>
      <c r="L100" t="s">
        <v>884</v>
      </c>
    </row>
    <row r="101" spans="1:12" x14ac:dyDescent="0.35">
      <c r="A101" s="3">
        <v>67</v>
      </c>
      <c r="B101" t="s">
        <v>693</v>
      </c>
      <c r="C101" t="s">
        <v>12</v>
      </c>
      <c r="D101">
        <v>18</v>
      </c>
      <c r="E101" t="s">
        <v>22</v>
      </c>
      <c r="F101">
        <f>ROUND(IF(ISERROR(VLOOKUP($B101&amp;$L101,'1 этап'!$A$4:$K$519,10,FALSE)),0,VLOOKUP($B101&amp;$L101,'1 этап'!$A$4:$K$519,10,FALSE)),2)</f>
        <v>0</v>
      </c>
      <c r="G101">
        <f>ROUND(IF(ISERROR(VLOOKUP($B101&amp;$L101,'2 этап'!$A$2:$J$527,10,FALSE)),0,VLOOKUP($B101&amp;$L101,'2 этап'!$A$2:$J$527,10,FALSE)),2)</f>
        <v>0</v>
      </c>
      <c r="H101">
        <f>ROUND(IF(ISERROR(VLOOKUP($B101&amp;$L101,'3 этап'!$A$2:$J$527,9,FALSE)),0,VLOOKUP($B101&amp;$L101,'3 этап'!$A$2:$J$527,9,FALSE)),2)</f>
        <v>0</v>
      </c>
      <c r="I101">
        <f>ROUND(IF(ISERROR(VLOOKUP($B101&amp;$L101,'4 этап'!$A$2:$J$527,7,FALSE)),0,VLOOKUP($B101&amp;$L101,'4 этап'!$A$2:$J$527,7,FALSE)),2)</f>
        <v>0</v>
      </c>
      <c r="J101">
        <f>ROUND(IF(ISERROR(VLOOKUP($B101&amp;$L101,'5 этап'!$A$2:$N$527,13,FALSE)),0,VLOOKUP($B101&amp;$L101,'5 этап'!$A$2:$N$527,13,FALSE)),2)</f>
        <v>0</v>
      </c>
      <c r="K101">
        <f>LARGE(F101:I101,1)+LARGE(F101:I101,2)+LARGE(F101:I101,3)+J101</f>
        <v>0</v>
      </c>
      <c r="L101" t="s">
        <v>884</v>
      </c>
    </row>
    <row r="102" spans="1:12" x14ac:dyDescent="0.35">
      <c r="A102" s="3">
        <v>68</v>
      </c>
      <c r="B102" t="s">
        <v>694</v>
      </c>
      <c r="C102" t="s">
        <v>12</v>
      </c>
      <c r="D102">
        <v>18</v>
      </c>
      <c r="E102" t="s">
        <v>17</v>
      </c>
      <c r="F102">
        <f>ROUND(IF(ISERROR(VLOOKUP($B102&amp;$L102,'1 этап'!$A$4:$K$519,10,FALSE)),0,VLOOKUP($B102&amp;$L102,'1 этап'!$A$4:$K$519,10,FALSE)),2)</f>
        <v>0</v>
      </c>
      <c r="G102">
        <f>ROUND(IF(ISERROR(VLOOKUP($B102&amp;$L102,'2 этап'!$A$2:$J$527,10,FALSE)),0,VLOOKUP($B102&amp;$L102,'2 этап'!$A$2:$J$527,10,FALSE)),2)</f>
        <v>0</v>
      </c>
      <c r="H102">
        <f>ROUND(IF(ISERROR(VLOOKUP($B102&amp;$L102,'3 этап'!$A$2:$J$527,9,FALSE)),0,VLOOKUP($B102&amp;$L102,'3 этап'!$A$2:$J$527,9,FALSE)),2)</f>
        <v>0</v>
      </c>
      <c r="I102">
        <f>ROUND(IF(ISERROR(VLOOKUP($B102&amp;$L102,'4 этап'!$A$2:$J$527,7,FALSE)),0,VLOOKUP($B102&amp;$L102,'4 этап'!$A$2:$J$527,7,FALSE)),2)</f>
        <v>0</v>
      </c>
      <c r="J102">
        <f>ROUND(IF(ISERROR(VLOOKUP($B102&amp;$L102,'5 этап'!$A$2:$N$527,13,FALSE)),0,VLOOKUP($B102&amp;$L102,'5 этап'!$A$2:$N$527,13,FALSE)),2)</f>
        <v>0</v>
      </c>
      <c r="K102">
        <f>LARGE(F102:I102,1)+LARGE(F102:I102,2)+LARGE(F102:I102,3)+J102</f>
        <v>0</v>
      </c>
      <c r="L102" t="s">
        <v>884</v>
      </c>
    </row>
    <row r="103" spans="1:12" x14ac:dyDescent="0.35">
      <c r="A103" s="3">
        <v>69</v>
      </c>
      <c r="B103" t="s">
        <v>79</v>
      </c>
      <c r="C103" t="s">
        <v>12</v>
      </c>
      <c r="D103">
        <v>18</v>
      </c>
      <c r="E103" t="s">
        <v>27</v>
      </c>
      <c r="F103">
        <f>ROUND(IF(ISERROR(VLOOKUP($B103&amp;$L103,'1 этап'!$A$4:$K$519,10,FALSE)),0,VLOOKUP($B103&amp;$L103,'1 этап'!$A$4:$K$519,10,FALSE)),2)</f>
        <v>0</v>
      </c>
      <c r="G103">
        <f>ROUND(IF(ISERROR(VLOOKUP($B103&amp;$L103,'2 этап'!$A$2:$J$527,10,FALSE)),0,VLOOKUP($B103&amp;$L103,'2 этап'!$A$2:$J$527,10,FALSE)),2)</f>
        <v>0</v>
      </c>
      <c r="H103">
        <f>ROUND(IF(ISERROR(VLOOKUP($B103&amp;$L103,'3 этап'!$A$2:$J$527,9,FALSE)),0,VLOOKUP($B103&amp;$L103,'3 этап'!$A$2:$J$527,9,FALSE)),2)</f>
        <v>0</v>
      </c>
      <c r="I103">
        <f>ROUND(IF(ISERROR(VLOOKUP($B103&amp;$L103,'4 этап'!$A$2:$J$527,7,FALSE)),0,VLOOKUP($B103&amp;$L103,'4 этап'!$A$2:$J$527,7,FALSE)),2)</f>
        <v>0</v>
      </c>
      <c r="J103">
        <f>ROUND(IF(ISERROR(VLOOKUP($B103&amp;$L103,'5 этап'!$A$2:$N$527,13,FALSE)),0,VLOOKUP($B103&amp;$L103,'5 этап'!$A$2:$N$527,13,FALSE)),2)</f>
        <v>0</v>
      </c>
      <c r="K103">
        <f>LARGE(F103:I103,1)+LARGE(F103:I103,2)+LARGE(F103:I103,3)+J103</f>
        <v>0</v>
      </c>
      <c r="L103" t="s">
        <v>884</v>
      </c>
    </row>
    <row r="104" spans="1:12" x14ac:dyDescent="0.35">
      <c r="A104" s="3">
        <v>70</v>
      </c>
      <c r="B104" t="s">
        <v>81</v>
      </c>
      <c r="C104" t="s">
        <v>12</v>
      </c>
      <c r="D104">
        <v>18</v>
      </c>
      <c r="E104" t="s">
        <v>25</v>
      </c>
      <c r="F104">
        <f>ROUND(IF(ISERROR(VLOOKUP($B104&amp;$L104,'1 этап'!$A$4:$K$519,10,FALSE)),0,VLOOKUP($B104&amp;$L104,'1 этап'!$A$4:$K$519,10,FALSE)),2)</f>
        <v>0</v>
      </c>
      <c r="G104">
        <f>ROUND(IF(ISERROR(VLOOKUP($B104&amp;$L104,'2 этап'!$A$2:$J$527,10,FALSE)),0,VLOOKUP($B104&amp;$L104,'2 этап'!$A$2:$J$527,10,FALSE)),2)</f>
        <v>0</v>
      </c>
      <c r="H104">
        <f>ROUND(IF(ISERROR(VLOOKUP($B104&amp;$L104,'3 этап'!$A$2:$J$527,9,FALSE)),0,VLOOKUP($B104&amp;$L104,'3 этап'!$A$2:$J$527,9,FALSE)),2)</f>
        <v>0</v>
      </c>
      <c r="I104">
        <f>ROUND(IF(ISERROR(VLOOKUP($B104&amp;$L104,'4 этап'!$A$2:$J$527,7,FALSE)),0,VLOOKUP($B104&amp;$L104,'4 этап'!$A$2:$J$527,7,FALSE)),2)</f>
        <v>0</v>
      </c>
      <c r="J104">
        <f>ROUND(IF(ISERROR(VLOOKUP($B104&amp;$L104,'5 этап'!$A$2:$N$527,13,FALSE)),0,VLOOKUP($B104&amp;$L104,'5 этап'!$A$2:$N$527,13,FALSE)),2)</f>
        <v>0</v>
      </c>
      <c r="K104">
        <f>LARGE(F104:I104,1)+LARGE(F104:I104,2)+LARGE(F104:I104,3)+J104</f>
        <v>0</v>
      </c>
      <c r="L104" t="s">
        <v>884</v>
      </c>
    </row>
    <row r="105" spans="1:12" x14ac:dyDescent="0.35">
      <c r="A105" s="3">
        <v>71</v>
      </c>
      <c r="B105" t="s">
        <v>543</v>
      </c>
      <c r="C105" t="s">
        <v>175</v>
      </c>
      <c r="D105" t="s">
        <v>176</v>
      </c>
      <c r="F105">
        <f>ROUND(IF(ISERROR(VLOOKUP($B105&amp;$L105,'1 этап'!$A$4:$K$519,10,FALSE)),0,VLOOKUP($B105&amp;$L105,'1 этап'!$A$4:$K$519,10,FALSE)),2)</f>
        <v>0</v>
      </c>
      <c r="G105">
        <f>ROUND(IF(ISERROR(VLOOKUP($B105&amp;$L105,'2 этап'!$A$2:$J$527,10,FALSE)),0,VLOOKUP($B105&amp;$L105,'2 этап'!$A$2:$J$527,10,FALSE)),2)</f>
        <v>0</v>
      </c>
      <c r="H105">
        <f>ROUND(IF(ISERROR(VLOOKUP($B105&amp;$L105,'3 этап'!$A$2:$J$527,9,FALSE)),0,VLOOKUP($B105&amp;$L105,'3 этап'!$A$2:$J$527,9,FALSE)),2)</f>
        <v>0</v>
      </c>
      <c r="I105">
        <f>ROUND(IF(ISERROR(VLOOKUP($B105&amp;$L105,'4 этап'!$A$2:$J$527,7,FALSE)),0,VLOOKUP($B105&amp;$L105,'4 этап'!$A$2:$J$527,7,FALSE)),2)</f>
        <v>0</v>
      </c>
      <c r="J105">
        <f>ROUND(IF(ISERROR(VLOOKUP($B105&amp;$L105,'5 этап'!$A$2:$N$527,13,FALSE)),0,VLOOKUP($B105&amp;$L105,'5 этап'!$A$2:$N$527,13,FALSE)),2)</f>
        <v>0</v>
      </c>
      <c r="K105">
        <f>LARGE(F105:I105,1)+LARGE(F105:I105,2)+LARGE(F105:I105,3)+J105</f>
        <v>0</v>
      </c>
      <c r="L105" t="s">
        <v>884</v>
      </c>
    </row>
    <row r="106" spans="1:12" x14ac:dyDescent="0.35">
      <c r="A106" s="3">
        <v>72</v>
      </c>
      <c r="B106" t="s">
        <v>540</v>
      </c>
      <c r="C106" t="s">
        <v>12</v>
      </c>
      <c r="D106">
        <v>18</v>
      </c>
      <c r="E106" t="s">
        <v>64</v>
      </c>
      <c r="F106">
        <f>ROUND(IF(ISERROR(VLOOKUP($B106&amp;$L106,'1 этап'!$A$4:$K$519,10,FALSE)),0,VLOOKUP($B106&amp;$L106,'1 этап'!$A$4:$K$519,10,FALSE)),2)</f>
        <v>0</v>
      </c>
      <c r="G106">
        <f>ROUND(IF(ISERROR(VLOOKUP($B106&amp;$L106,'2 этап'!$A$2:$J$527,10,FALSE)),0,VLOOKUP($B106&amp;$L106,'2 этап'!$A$2:$J$527,10,FALSE)),2)</f>
        <v>0</v>
      </c>
      <c r="H106">
        <f>ROUND(IF(ISERROR(VLOOKUP($B106&amp;$L106,'3 этап'!$A$2:$J$527,9,FALSE)),0,VLOOKUP($B106&amp;$L106,'3 этап'!$A$2:$J$527,9,FALSE)),2)</f>
        <v>0</v>
      </c>
      <c r="I106">
        <f>ROUND(IF(ISERROR(VLOOKUP($B106&amp;$L106,'4 этап'!$A$2:$J$527,7,FALSE)),0,VLOOKUP($B106&amp;$L106,'4 этап'!$A$2:$J$527,7,FALSE)),2)</f>
        <v>0</v>
      </c>
      <c r="J106">
        <f>ROUND(IF(ISERROR(VLOOKUP($B106&amp;$L106,'5 этап'!$A$2:$N$527,13,FALSE)),0,VLOOKUP($B106&amp;$L106,'5 этап'!$A$2:$N$527,13,FALSE)),2)</f>
        <v>0</v>
      </c>
      <c r="K106">
        <f>LARGE(F106:I106,1)+LARGE(F106:I106,2)+LARGE(F106:I106,3)+J106</f>
        <v>0</v>
      </c>
      <c r="L106" t="s">
        <v>884</v>
      </c>
    </row>
    <row r="107" spans="1:12" x14ac:dyDescent="0.35">
      <c r="J107">
        <f>ROUND(IF(ISERROR(VLOOKUP($B107&amp;$L107,'5 этап'!$A$2:$N$527,13,FALSE)),0,VLOOKUP($B107&amp;$L107,'5 этап'!$A$2:$N$527,13,FALSE)),2)</f>
        <v>0</v>
      </c>
      <c r="K107" t="e">
        <f t="shared" ref="K70:K133" si="1">LARGE(F107:I107,1)+LARGE(F107:I107,2)+LARGE(F107:I107,3)+J107</f>
        <v>#NUM!</v>
      </c>
    </row>
    <row r="108" spans="1:12" ht="15.5" x14ac:dyDescent="0.35">
      <c r="A108" s="1" t="s">
        <v>82</v>
      </c>
      <c r="J108">
        <f>ROUND(IF(ISERROR(VLOOKUP($B108&amp;$L108,'5 этап'!$A$2:$N$527,13,FALSE)),0,VLOOKUP($B108&amp;$L108,'5 этап'!$A$2:$N$527,13,FALSE)),2)</f>
        <v>0</v>
      </c>
      <c r="K108" t="e">
        <f t="shared" si="1"/>
        <v>#NUM!</v>
      </c>
    </row>
    <row r="109" spans="1:12" x14ac:dyDescent="0.35">
      <c r="J109">
        <f>ROUND(IF(ISERROR(VLOOKUP($B109&amp;$L109,'5 этап'!$A$2:$N$527,13,FALSE)),0,VLOOKUP($B109&amp;$L109,'5 этап'!$A$2:$N$527,13,FALSE)),2)</f>
        <v>0</v>
      </c>
      <c r="K109" t="e">
        <f t="shared" si="1"/>
        <v>#NUM!</v>
      </c>
    </row>
    <row r="110" spans="1:12" x14ac:dyDescent="0.35">
      <c r="A110" s="2" t="s">
        <v>2</v>
      </c>
      <c r="B110" t="s">
        <v>3</v>
      </c>
      <c r="C110" t="s">
        <v>877</v>
      </c>
      <c r="F110" t="s">
        <v>878</v>
      </c>
      <c r="G110" t="s">
        <v>881</v>
      </c>
      <c r="H110" t="s">
        <v>879</v>
      </c>
      <c r="I110" t="s">
        <v>880</v>
      </c>
      <c r="J110" t="s">
        <v>899</v>
      </c>
      <c r="K110" t="s">
        <v>882</v>
      </c>
    </row>
    <row r="111" spans="1:12" x14ac:dyDescent="0.35">
      <c r="A111" s="3">
        <v>1</v>
      </c>
      <c r="B111" t="s">
        <v>546</v>
      </c>
      <c r="C111" t="s">
        <v>12</v>
      </c>
      <c r="D111">
        <v>18</v>
      </c>
      <c r="E111" t="s">
        <v>528</v>
      </c>
      <c r="F111">
        <f>ROUND(IF(ISERROR(VLOOKUP($B111&amp;$L111,'1 этап'!$A$4:$K$519,10,FALSE)),0,VLOOKUP($B111&amp;$L111,'1 этап'!$A$4:$K$519,10,FALSE)),2)</f>
        <v>0</v>
      </c>
      <c r="G111">
        <f>ROUND(IF(ISERROR(VLOOKUP($B111&amp;$L111,'2 этап'!$A$2:$J$527,10,FALSE)),0,VLOOKUP($B111&amp;$L111,'2 этап'!$A$2:$J$527,10,FALSE)),2)</f>
        <v>200</v>
      </c>
      <c r="H111">
        <f>ROUND(IF(ISERROR(VLOOKUP($B111&amp;$L111,'3 этап'!$A$2:$J$527,9,FALSE)),0,VLOOKUP($B111&amp;$L111,'3 этап'!$A$2:$J$527,9,FALSE)),2)</f>
        <v>200</v>
      </c>
      <c r="I111">
        <f>ROUND(IF(ISERROR(VLOOKUP($B111&amp;$L111,'4 этап'!$A$2:$J$527,7,FALSE)),0,VLOOKUP($B111&amp;$L111,'4 этап'!$A$2:$J$527,7,FALSE)),2)</f>
        <v>200</v>
      </c>
      <c r="J111">
        <f>ROUND(IF(ISERROR(VLOOKUP($B111&amp;$L111,'5 этап'!$A$2:$N$527,13,FALSE)),0,VLOOKUP($B111&amp;$L111,'5 этап'!$A$2:$N$527,13,FALSE)),2)</f>
        <v>200</v>
      </c>
      <c r="K111">
        <f>LARGE(F111:I111,1)+LARGE(F111:I111,2)+LARGE(F111:I111,3)+J111</f>
        <v>800</v>
      </c>
      <c r="L111" t="s">
        <v>885</v>
      </c>
    </row>
    <row r="112" spans="1:12" x14ac:dyDescent="0.35">
      <c r="A112" s="3">
        <v>2</v>
      </c>
      <c r="B112" t="s">
        <v>84</v>
      </c>
      <c r="C112" t="s">
        <v>12</v>
      </c>
      <c r="D112">
        <v>18</v>
      </c>
      <c r="E112" t="s">
        <v>85</v>
      </c>
      <c r="F112">
        <f>ROUND(IF(ISERROR(VLOOKUP($B112&amp;$L112,'1 этап'!$A$4:$K$519,10,FALSE)),0,VLOOKUP($B112&amp;$L112,'1 этап'!$A$4:$K$519,10,FALSE)),2)</f>
        <v>200</v>
      </c>
      <c r="G112">
        <f>ROUND(IF(ISERROR(VLOOKUP($B112&amp;$L112,'2 этап'!$A$2:$J$527,10,FALSE)),0,VLOOKUP($B112&amp;$L112,'2 этап'!$A$2:$J$527,10,FALSE)),2)</f>
        <v>179.9</v>
      </c>
      <c r="H112">
        <f>ROUND(IF(ISERROR(VLOOKUP($B112&amp;$L112,'3 этап'!$A$2:$J$527,9,FALSE)),0,VLOOKUP($B112&amp;$L112,'3 этап'!$A$2:$J$527,9,FALSE)),2)</f>
        <v>193.9</v>
      </c>
      <c r="I112">
        <f>ROUND(IF(ISERROR(VLOOKUP($B112&amp;$L112,'4 этап'!$A$2:$J$527,7,FALSE)),0,VLOOKUP($B112&amp;$L112,'4 этап'!$A$2:$J$527,7,FALSE)),2)</f>
        <v>195.1</v>
      </c>
      <c r="J112">
        <f>ROUND(IF(ISERROR(VLOOKUP($B112&amp;$L112,'5 этап'!$A$2:$N$527,13,FALSE)),0,VLOOKUP($B112&amp;$L112,'5 этап'!$A$2:$N$527,13,FALSE)),2)</f>
        <v>181.6</v>
      </c>
      <c r="K112">
        <f>LARGE(F112:I112,1)+LARGE(F112:I112,2)+LARGE(F112:I112,3)+J112</f>
        <v>770.6</v>
      </c>
      <c r="L112" t="s">
        <v>885</v>
      </c>
    </row>
    <row r="113" spans="1:12" x14ac:dyDescent="0.35">
      <c r="A113" s="3">
        <v>3</v>
      </c>
      <c r="B113" t="s">
        <v>547</v>
      </c>
      <c r="C113" t="s">
        <v>12</v>
      </c>
      <c r="D113">
        <v>18</v>
      </c>
      <c r="E113" t="s">
        <v>528</v>
      </c>
      <c r="F113">
        <f>ROUND(IF(ISERROR(VLOOKUP($B113&amp;$L113,'1 этап'!$A$4:$K$519,10,FALSE)),0,VLOOKUP($B113&amp;$L113,'1 этап'!$A$4:$K$519,10,FALSE)),2)</f>
        <v>0</v>
      </c>
      <c r="G113">
        <f>ROUND(IF(ISERROR(VLOOKUP($B113&amp;$L113,'2 этап'!$A$2:$J$527,10,FALSE)),0,VLOOKUP($B113&amp;$L113,'2 этап'!$A$2:$J$527,10,FALSE)),2)</f>
        <v>195.5</v>
      </c>
      <c r="H113">
        <f>ROUND(IF(ISERROR(VLOOKUP($B113&amp;$L113,'3 этап'!$A$2:$J$527,9,FALSE)),0,VLOOKUP($B113&amp;$L113,'3 этап'!$A$2:$J$527,9,FALSE)),2)</f>
        <v>190.8</v>
      </c>
      <c r="I113">
        <f>ROUND(IF(ISERROR(VLOOKUP($B113&amp;$L113,'4 этап'!$A$2:$J$527,7,FALSE)),0,VLOOKUP($B113&amp;$L113,'4 этап'!$A$2:$J$527,7,FALSE)),2)</f>
        <v>194.8</v>
      </c>
      <c r="J113">
        <f>ROUND(IF(ISERROR(VLOOKUP($B113&amp;$L113,'5 этап'!$A$2:$N$527,13,FALSE)),0,VLOOKUP($B113&amp;$L113,'5 этап'!$A$2:$N$527,13,FALSE)),2)</f>
        <v>184.6</v>
      </c>
      <c r="K113">
        <f>LARGE(F113:I113,1)+LARGE(F113:I113,2)+LARGE(F113:I113,3)+J113</f>
        <v>765.7</v>
      </c>
      <c r="L113" t="s">
        <v>885</v>
      </c>
    </row>
    <row r="114" spans="1:12" x14ac:dyDescent="0.35">
      <c r="A114" s="3">
        <v>4</v>
      </c>
      <c r="B114" t="s">
        <v>86</v>
      </c>
      <c r="C114" t="s">
        <v>12</v>
      </c>
      <c r="D114">
        <v>18</v>
      </c>
      <c r="E114" t="s">
        <v>529</v>
      </c>
      <c r="F114">
        <f>ROUND(IF(ISERROR(VLOOKUP($B114&amp;$L114,'1 этап'!$A$4:$K$519,10,FALSE)),0,VLOOKUP($B114&amp;$L114,'1 этап'!$A$4:$K$519,10,FALSE)),2)</f>
        <v>196</v>
      </c>
      <c r="G114">
        <f>ROUND(IF(ISERROR(VLOOKUP($B114&amp;$L114,'2 этап'!$A$2:$J$527,10,FALSE)),0,VLOOKUP($B114&amp;$L114,'2 этап'!$A$2:$J$527,10,FALSE)),2)</f>
        <v>197.7</v>
      </c>
      <c r="H114">
        <f>ROUND(IF(ISERROR(VLOOKUP($B114&amp;$L114,'3 этап'!$A$2:$J$527,9,FALSE)),0,VLOOKUP($B114&amp;$L114,'3 этап'!$A$2:$J$527,9,FALSE)),2)</f>
        <v>191.9</v>
      </c>
      <c r="I114">
        <f>ROUND(IF(ISERROR(VLOOKUP($B114&amp;$L114,'4 этап'!$A$2:$J$527,7,FALSE)),0,VLOOKUP($B114&amp;$L114,'4 этап'!$A$2:$J$527,7,FALSE)),2)</f>
        <v>0</v>
      </c>
      <c r="J114">
        <f>ROUND(IF(ISERROR(VLOOKUP($B114&amp;$L114,'5 этап'!$A$2:$N$527,13,FALSE)),0,VLOOKUP($B114&amp;$L114,'5 этап'!$A$2:$N$527,13,FALSE)),2)</f>
        <v>167.7</v>
      </c>
      <c r="K114">
        <f>LARGE(F114:I114,1)+LARGE(F114:I114,2)+LARGE(F114:I114,3)+J114</f>
        <v>753.3</v>
      </c>
      <c r="L114" t="s">
        <v>885</v>
      </c>
    </row>
    <row r="115" spans="1:12" x14ac:dyDescent="0.35">
      <c r="A115" s="3">
        <v>5</v>
      </c>
      <c r="B115" t="s">
        <v>89</v>
      </c>
      <c r="C115" t="s">
        <v>12</v>
      </c>
      <c r="D115">
        <v>18</v>
      </c>
      <c r="E115" t="s">
        <v>40</v>
      </c>
      <c r="F115">
        <f>ROUND(IF(ISERROR(VLOOKUP($B115&amp;$L115,'1 этап'!$A$4:$K$519,10,FALSE)),0,VLOOKUP($B115&amp;$L115,'1 этап'!$A$4:$K$519,10,FALSE)),2)</f>
        <v>178</v>
      </c>
      <c r="G115">
        <f>ROUND(IF(ISERROR(VLOOKUP($B115&amp;$L115,'2 этап'!$A$2:$J$527,10,FALSE)),0,VLOOKUP($B115&amp;$L115,'2 этап'!$A$2:$J$527,10,FALSE)),2)</f>
        <v>184.8</v>
      </c>
      <c r="H115">
        <f>ROUND(IF(ISERROR(VLOOKUP($B115&amp;$L115,'3 этап'!$A$2:$J$527,9,FALSE)),0,VLOOKUP($B115&amp;$L115,'3 этап'!$A$2:$J$527,9,FALSE)),2)</f>
        <v>186</v>
      </c>
      <c r="I115">
        <f>ROUND(IF(ISERROR(VLOOKUP($B115&amp;$L115,'4 этап'!$A$2:$J$527,7,FALSE)),0,VLOOKUP($B115&amp;$L115,'4 этап'!$A$2:$J$527,7,FALSE)),2)</f>
        <v>189.9</v>
      </c>
      <c r="J115">
        <f>ROUND(IF(ISERROR(VLOOKUP($B115&amp;$L115,'5 этап'!$A$2:$N$527,13,FALSE)),0,VLOOKUP($B115&amp;$L115,'5 этап'!$A$2:$N$527,13,FALSE)),2)</f>
        <v>191.5</v>
      </c>
      <c r="K115">
        <f>LARGE(F115:I115,1)+LARGE(F115:I115,2)+LARGE(F115:I115,3)+J115</f>
        <v>752.2</v>
      </c>
      <c r="L115" t="s">
        <v>885</v>
      </c>
    </row>
    <row r="116" spans="1:12" x14ac:dyDescent="0.35">
      <c r="A116" s="3">
        <v>6</v>
      </c>
      <c r="B116" t="s">
        <v>92</v>
      </c>
      <c r="C116" t="s">
        <v>12</v>
      </c>
      <c r="D116">
        <v>18</v>
      </c>
      <c r="E116" t="s">
        <v>528</v>
      </c>
      <c r="F116">
        <f>ROUND(IF(ISERROR(VLOOKUP($B116&amp;$L116,'1 этап'!$A$4:$K$519,10,FALSE)),0,VLOOKUP($B116&amp;$L116,'1 этап'!$A$4:$K$519,10,FALSE)),2)</f>
        <v>173.6</v>
      </c>
      <c r="G116">
        <f>ROUND(IF(ISERROR(VLOOKUP($B116&amp;$L116,'2 этап'!$A$2:$J$527,10,FALSE)),0,VLOOKUP($B116&amp;$L116,'2 этап'!$A$2:$J$527,10,FALSE)),2)</f>
        <v>177.7</v>
      </c>
      <c r="H116">
        <f>ROUND(IF(ISERROR(VLOOKUP($B116&amp;$L116,'3 этап'!$A$2:$J$527,9,FALSE)),0,VLOOKUP($B116&amp;$L116,'3 этап'!$A$2:$J$527,9,FALSE)),2)</f>
        <v>195.6</v>
      </c>
      <c r="I116">
        <f>ROUND(IF(ISERROR(VLOOKUP($B116&amp;$L116,'4 этап'!$A$2:$J$527,7,FALSE)),0,VLOOKUP($B116&amp;$L116,'4 этап'!$A$2:$J$527,7,FALSE)),2)</f>
        <v>192.6</v>
      </c>
      <c r="J116">
        <f>ROUND(IF(ISERROR(VLOOKUP($B116&amp;$L116,'5 этап'!$A$2:$N$527,13,FALSE)),0,VLOOKUP($B116&amp;$L116,'5 этап'!$A$2:$N$527,13,FALSE)),2)</f>
        <v>178.1</v>
      </c>
      <c r="K116">
        <f>LARGE(F116:I116,1)+LARGE(F116:I116,2)+LARGE(F116:I116,3)+J116</f>
        <v>744</v>
      </c>
      <c r="L116" t="s">
        <v>885</v>
      </c>
    </row>
    <row r="117" spans="1:12" x14ac:dyDescent="0.35">
      <c r="A117" s="3">
        <v>7</v>
      </c>
      <c r="B117" t="s">
        <v>87</v>
      </c>
      <c r="C117" t="s">
        <v>12</v>
      </c>
      <c r="D117">
        <v>18</v>
      </c>
      <c r="E117" t="s">
        <v>17</v>
      </c>
      <c r="F117">
        <f>ROUND(IF(ISERROR(VLOOKUP($B117&amp;$L117,'1 этап'!$A$4:$K$519,10,FALSE)),0,VLOOKUP($B117&amp;$L117,'1 этап'!$A$4:$K$519,10,FALSE)),2)</f>
        <v>182.9</v>
      </c>
      <c r="G117">
        <f>ROUND(IF(ISERROR(VLOOKUP($B117&amp;$L117,'2 этап'!$A$2:$J$527,10,FALSE)),0,VLOOKUP($B117&amp;$L117,'2 этап'!$A$2:$J$527,10,FALSE)),2)</f>
        <v>190.1</v>
      </c>
      <c r="H117">
        <f>ROUND(IF(ISERROR(VLOOKUP($B117&amp;$L117,'3 этап'!$A$2:$J$527,9,FALSE)),0,VLOOKUP($B117&amp;$L117,'3 этап'!$A$2:$J$527,9,FALSE)),2)</f>
        <v>189.1</v>
      </c>
      <c r="I117">
        <f>ROUND(IF(ISERROR(VLOOKUP($B117&amp;$L117,'4 этап'!$A$2:$J$527,7,FALSE)),0,VLOOKUP($B117&amp;$L117,'4 этап'!$A$2:$J$527,7,FALSE)),2)</f>
        <v>0</v>
      </c>
      <c r="J117">
        <f>ROUND(IF(ISERROR(VLOOKUP($B117&amp;$L117,'5 этап'!$A$2:$N$527,13,FALSE)),0,VLOOKUP($B117&amp;$L117,'5 этап'!$A$2:$N$527,13,FALSE)),2)</f>
        <v>173.2</v>
      </c>
      <c r="K117">
        <f>LARGE(F117:I117,1)+LARGE(F117:I117,2)+LARGE(F117:I117,3)+J117</f>
        <v>735.3</v>
      </c>
      <c r="L117" t="s">
        <v>885</v>
      </c>
    </row>
    <row r="118" spans="1:12" x14ac:dyDescent="0.35">
      <c r="A118" s="3">
        <v>8</v>
      </c>
      <c r="B118" t="s">
        <v>95</v>
      </c>
      <c r="C118" t="s">
        <v>12</v>
      </c>
      <c r="D118">
        <v>18</v>
      </c>
      <c r="E118" t="s">
        <v>40</v>
      </c>
      <c r="F118">
        <f>ROUND(IF(ISERROR(VLOOKUP($B118&amp;$L118,'1 этап'!$A$4:$K$519,10,FALSE)),0,VLOOKUP($B118&amp;$L118,'1 этап'!$A$4:$K$519,10,FALSE)),2)</f>
        <v>170.1</v>
      </c>
      <c r="G118">
        <f>ROUND(IF(ISERROR(VLOOKUP($B118&amp;$L118,'2 этап'!$A$2:$J$527,10,FALSE)),0,VLOOKUP($B118&amp;$L118,'2 этап'!$A$2:$J$527,10,FALSE)),2)</f>
        <v>171</v>
      </c>
      <c r="H118">
        <f>ROUND(IF(ISERROR(VLOOKUP($B118&amp;$L118,'3 этап'!$A$2:$J$527,9,FALSE)),0,VLOOKUP($B118&amp;$L118,'3 этап'!$A$2:$J$527,9,FALSE)),2)</f>
        <v>163.5</v>
      </c>
      <c r="I118">
        <f>ROUND(IF(ISERROR(VLOOKUP($B118&amp;$L118,'4 этап'!$A$2:$J$527,7,FALSE)),0,VLOOKUP($B118&amp;$L118,'4 этап'!$A$2:$J$527,7,FALSE)),2)</f>
        <v>187.7</v>
      </c>
      <c r="J118">
        <f>ROUND(IF(ISERROR(VLOOKUP($B118&amp;$L118,'5 этап'!$A$2:$N$527,13,FALSE)),0,VLOOKUP($B118&amp;$L118,'5 этап'!$A$2:$N$527,13,FALSE)),2)</f>
        <v>181.6</v>
      </c>
      <c r="K118">
        <f>LARGE(F118:I118,1)+LARGE(F118:I118,2)+LARGE(F118:I118,3)+J118</f>
        <v>710.4</v>
      </c>
      <c r="L118" t="s">
        <v>885</v>
      </c>
    </row>
    <row r="119" spans="1:12" x14ac:dyDescent="0.35">
      <c r="A119" s="3">
        <v>9</v>
      </c>
      <c r="B119" t="s">
        <v>123</v>
      </c>
      <c r="C119" t="s">
        <v>12</v>
      </c>
      <c r="D119">
        <v>18</v>
      </c>
      <c r="E119" t="s">
        <v>528</v>
      </c>
      <c r="F119">
        <f>ROUND(IF(ISERROR(VLOOKUP($B119&amp;$L119,'1 этап'!$A$4:$K$519,10,FALSE)),0,VLOOKUP($B119&amp;$L119,'1 этап'!$A$4:$K$519,10,FALSE)),2)</f>
        <v>0</v>
      </c>
      <c r="G119">
        <f>ROUND(IF(ISERROR(VLOOKUP($B119&amp;$L119,'2 этап'!$A$2:$J$527,10,FALSE)),0,VLOOKUP($B119&amp;$L119,'2 этап'!$A$2:$J$527,10,FALSE)),2)</f>
        <v>185.7</v>
      </c>
      <c r="H119">
        <f>ROUND(IF(ISERROR(VLOOKUP($B119&amp;$L119,'3 этап'!$A$2:$J$527,9,FALSE)),0,VLOOKUP($B119&amp;$L119,'3 этап'!$A$2:$J$527,9,FALSE)),2)</f>
        <v>154.80000000000001</v>
      </c>
      <c r="I119">
        <f>ROUND(IF(ISERROR(VLOOKUP($B119&amp;$L119,'4 этап'!$A$2:$J$527,7,FALSE)),0,VLOOKUP($B119&amp;$L119,'4 этап'!$A$2:$J$527,7,FALSE)),2)</f>
        <v>183.6</v>
      </c>
      <c r="J119">
        <f>ROUND(IF(ISERROR(VLOOKUP($B119&amp;$L119,'5 этап'!$A$2:$N$527,13,FALSE)),0,VLOOKUP($B119&amp;$L119,'5 этап'!$A$2:$N$527,13,FALSE)),2)</f>
        <v>178.6</v>
      </c>
      <c r="K119">
        <f>LARGE(F119:I119,1)+LARGE(F119:I119,2)+LARGE(F119:I119,3)+J119</f>
        <v>702.69999999999993</v>
      </c>
      <c r="L119" t="s">
        <v>885</v>
      </c>
    </row>
    <row r="120" spans="1:12" x14ac:dyDescent="0.35">
      <c r="A120" s="3">
        <v>10</v>
      </c>
      <c r="B120" t="s">
        <v>93</v>
      </c>
      <c r="C120" t="s">
        <v>12</v>
      </c>
      <c r="D120">
        <v>18</v>
      </c>
      <c r="E120" t="s">
        <v>64</v>
      </c>
      <c r="F120">
        <f>ROUND(IF(ISERROR(VLOOKUP($B120&amp;$L120,'1 этап'!$A$4:$K$519,10,FALSE)),0,VLOOKUP($B120&amp;$L120,'1 этап'!$A$4:$K$519,10,FALSE)),2)</f>
        <v>171.2</v>
      </c>
      <c r="G120">
        <f>ROUND(IF(ISERROR(VLOOKUP($B120&amp;$L120,'2 этап'!$A$2:$J$527,10,FALSE)),0,VLOOKUP($B120&amp;$L120,'2 этап'!$A$2:$J$527,10,FALSE)),2)</f>
        <v>180.1</v>
      </c>
      <c r="H120">
        <f>ROUND(IF(ISERROR(VLOOKUP($B120&amp;$L120,'3 этап'!$A$2:$J$527,9,FALSE)),0,VLOOKUP($B120&amp;$L120,'3 этап'!$A$2:$J$527,9,FALSE)),2)</f>
        <v>173.2</v>
      </c>
      <c r="I120">
        <f>ROUND(IF(ISERROR(VLOOKUP($B120&amp;$L120,'4 этап'!$A$2:$J$527,7,FALSE)),0,VLOOKUP($B120&amp;$L120,'4 этап'!$A$2:$J$527,7,FALSE)),2)</f>
        <v>154.30000000000001</v>
      </c>
      <c r="J120">
        <f>ROUND(IF(ISERROR(VLOOKUP($B120&amp;$L120,'5 этап'!$A$2:$N$527,13,FALSE)),0,VLOOKUP($B120&amp;$L120,'5 этап'!$A$2:$N$527,13,FALSE)),2)</f>
        <v>160.80000000000001</v>
      </c>
      <c r="K120">
        <f>LARGE(F120:I120,1)+LARGE(F120:I120,2)+LARGE(F120:I120,3)+J120</f>
        <v>685.3</v>
      </c>
      <c r="L120" t="s">
        <v>885</v>
      </c>
    </row>
    <row r="121" spans="1:12" x14ac:dyDescent="0.35">
      <c r="A121" s="3">
        <v>11</v>
      </c>
      <c r="B121" t="s">
        <v>122</v>
      </c>
      <c r="C121" t="s">
        <v>12</v>
      </c>
      <c r="D121">
        <v>18</v>
      </c>
      <c r="E121" t="s">
        <v>40</v>
      </c>
      <c r="F121">
        <f>ROUND(IF(ISERROR(VLOOKUP($B121&amp;$L121,'1 этап'!$A$4:$K$519,10,FALSE)),0,VLOOKUP($B121&amp;$L121,'1 этап'!$A$4:$K$519,10,FALSE)),2)</f>
        <v>0</v>
      </c>
      <c r="G121">
        <f>ROUND(IF(ISERROR(VLOOKUP($B121&amp;$L121,'2 этап'!$A$2:$J$527,10,FALSE)),0,VLOOKUP($B121&amp;$L121,'2 этап'!$A$2:$J$527,10,FALSE)),2)</f>
        <v>169.6</v>
      </c>
      <c r="H121">
        <f>ROUND(IF(ISERROR(VLOOKUP($B121&amp;$L121,'3 этап'!$A$2:$J$527,9,FALSE)),0,VLOOKUP($B121&amp;$L121,'3 этап'!$A$2:$J$527,9,FALSE)),2)</f>
        <v>185.7</v>
      </c>
      <c r="I121">
        <f>ROUND(IF(ISERROR(VLOOKUP($B121&amp;$L121,'4 этап'!$A$2:$J$527,7,FALSE)),0,VLOOKUP($B121&amp;$L121,'4 этап'!$A$2:$J$527,7,FALSE)),2)</f>
        <v>177.3</v>
      </c>
      <c r="J121">
        <f>ROUND(IF(ISERROR(VLOOKUP($B121&amp;$L121,'5 этап'!$A$2:$N$527,13,FALSE)),0,VLOOKUP($B121&amp;$L121,'5 этап'!$A$2:$N$527,13,FALSE)),2)</f>
        <v>145.4</v>
      </c>
      <c r="K121">
        <f>LARGE(F121:I121,1)+LARGE(F121:I121,2)+LARGE(F121:I121,3)+J121</f>
        <v>678</v>
      </c>
      <c r="L121" t="s">
        <v>885</v>
      </c>
    </row>
    <row r="122" spans="1:12" x14ac:dyDescent="0.35">
      <c r="A122" s="3">
        <v>12</v>
      </c>
      <c r="B122" t="s">
        <v>100</v>
      </c>
      <c r="C122" t="s">
        <v>12</v>
      </c>
      <c r="D122">
        <v>18</v>
      </c>
      <c r="E122" t="s">
        <v>85</v>
      </c>
      <c r="F122">
        <f>ROUND(IF(ISERROR(VLOOKUP($B122&amp;$L122,'1 этап'!$A$4:$K$519,10,FALSE)),0,VLOOKUP($B122&amp;$L122,'1 этап'!$A$4:$K$519,10,FALSE)),2)</f>
        <v>150.5</v>
      </c>
      <c r="G122">
        <f>ROUND(IF(ISERROR(VLOOKUP($B122&amp;$L122,'2 этап'!$A$2:$J$527,10,FALSE)),0,VLOOKUP($B122&amp;$L122,'2 этап'!$A$2:$J$527,10,FALSE)),2)</f>
        <v>175.4</v>
      </c>
      <c r="H122">
        <f>ROUND(IF(ISERROR(VLOOKUP($B122&amp;$L122,'3 этап'!$A$2:$J$527,9,FALSE)),0,VLOOKUP($B122&amp;$L122,'3 этап'!$A$2:$J$527,9,FALSE)),2)</f>
        <v>180</v>
      </c>
      <c r="I122">
        <f>ROUND(IF(ISERROR(VLOOKUP($B122&amp;$L122,'4 этап'!$A$2:$J$527,7,FALSE)),0,VLOOKUP($B122&amp;$L122,'4 этап'!$A$2:$J$527,7,FALSE)),2)</f>
        <v>168.3</v>
      </c>
      <c r="J122">
        <f>ROUND(IF(ISERROR(VLOOKUP($B122&amp;$L122,'5 этап'!$A$2:$N$527,13,FALSE)),0,VLOOKUP($B122&amp;$L122,'5 этап'!$A$2:$N$527,13,FALSE)),2)</f>
        <v>150.4</v>
      </c>
      <c r="K122">
        <f>LARGE(F122:I122,1)+LARGE(F122:I122,2)+LARGE(F122:I122,3)+J122</f>
        <v>674.1</v>
      </c>
      <c r="L122" t="s">
        <v>885</v>
      </c>
    </row>
    <row r="123" spans="1:12" x14ac:dyDescent="0.35">
      <c r="A123" s="3">
        <v>13</v>
      </c>
      <c r="B123" t="s">
        <v>99</v>
      </c>
      <c r="C123" t="s">
        <v>12</v>
      </c>
      <c r="D123">
        <v>18</v>
      </c>
      <c r="E123" t="s">
        <v>45</v>
      </c>
      <c r="F123">
        <f>ROUND(IF(ISERROR(VLOOKUP($B123&amp;$L123,'1 этап'!$A$4:$K$519,10,FALSE)),0,VLOOKUP($B123&amp;$L123,'1 этап'!$A$4:$K$519,10,FALSE)),2)</f>
        <v>153</v>
      </c>
      <c r="G123">
        <f>ROUND(IF(ISERROR(VLOOKUP($B123&amp;$L123,'2 этап'!$A$2:$J$527,10,FALSE)),0,VLOOKUP($B123&amp;$L123,'2 этап'!$A$2:$J$527,10,FALSE)),2)</f>
        <v>174</v>
      </c>
      <c r="H123">
        <f>ROUND(IF(ISERROR(VLOOKUP($B123&amp;$L123,'3 этап'!$A$2:$J$527,9,FALSE)),0,VLOOKUP($B123&amp;$L123,'3 этап'!$A$2:$J$527,9,FALSE)),2)</f>
        <v>191.1</v>
      </c>
      <c r="I123">
        <f>ROUND(IF(ISERROR(VLOOKUP($B123&amp;$L123,'4 этап'!$A$2:$J$527,7,FALSE)),0,VLOOKUP($B123&amp;$L123,'4 этап'!$A$2:$J$527,7,FALSE)),2)</f>
        <v>159</v>
      </c>
      <c r="J123">
        <f>ROUND(IF(ISERROR(VLOOKUP($B123&amp;$L123,'5 этап'!$A$2:$N$527,13,FALSE)),0,VLOOKUP($B123&amp;$L123,'5 этап'!$A$2:$N$527,13,FALSE)),2)</f>
        <v>146</v>
      </c>
      <c r="K123">
        <f>LARGE(F123:I123,1)+LARGE(F123:I123,2)+LARGE(F123:I123,3)+J123</f>
        <v>670.1</v>
      </c>
      <c r="L123" t="s">
        <v>885</v>
      </c>
    </row>
    <row r="124" spans="1:12" x14ac:dyDescent="0.35">
      <c r="A124" s="3">
        <v>14</v>
      </c>
      <c r="B124" t="s">
        <v>94</v>
      </c>
      <c r="C124" t="s">
        <v>12</v>
      </c>
      <c r="D124">
        <v>18</v>
      </c>
      <c r="E124" t="s">
        <v>27</v>
      </c>
      <c r="F124">
        <f>ROUND(IF(ISERROR(VLOOKUP($B124&amp;$L124,'1 этап'!$A$4:$K$519,10,FALSE)),0,VLOOKUP($B124&amp;$L124,'1 этап'!$A$4:$K$519,10,FALSE)),2)</f>
        <v>170.2</v>
      </c>
      <c r="G124">
        <f>ROUND(IF(ISERROR(VLOOKUP($B124&amp;$L124,'2 этап'!$A$2:$J$527,10,FALSE)),0,VLOOKUP($B124&amp;$L124,'2 этап'!$A$2:$J$527,10,FALSE)),2)</f>
        <v>173.1</v>
      </c>
      <c r="H124">
        <f>ROUND(IF(ISERROR(VLOOKUP($B124&amp;$L124,'3 этап'!$A$2:$J$527,9,FALSE)),0,VLOOKUP($B124&amp;$L124,'3 этап'!$A$2:$J$527,9,FALSE)),2)</f>
        <v>0</v>
      </c>
      <c r="I124">
        <f>ROUND(IF(ISERROR(VLOOKUP($B124&amp;$L124,'4 этап'!$A$2:$J$527,7,FALSE)),0,VLOOKUP($B124&amp;$L124,'4 этап'!$A$2:$J$527,7,FALSE)),2)</f>
        <v>167.9</v>
      </c>
      <c r="J124">
        <f>ROUND(IF(ISERROR(VLOOKUP($B124&amp;$L124,'5 этап'!$A$2:$N$527,13,FALSE)),0,VLOOKUP($B124&amp;$L124,'5 этап'!$A$2:$N$527,13,FALSE)),2)</f>
        <v>146.30000000000001</v>
      </c>
      <c r="K124">
        <f>LARGE(F124:I124,1)+LARGE(F124:I124,2)+LARGE(F124:I124,3)+J124</f>
        <v>657.5</v>
      </c>
      <c r="L124" t="s">
        <v>885</v>
      </c>
    </row>
    <row r="125" spans="1:12" x14ac:dyDescent="0.35">
      <c r="A125" s="3">
        <v>15</v>
      </c>
      <c r="B125" t="s">
        <v>98</v>
      </c>
      <c r="C125" t="s">
        <v>12</v>
      </c>
      <c r="D125">
        <v>18</v>
      </c>
      <c r="E125" t="s">
        <v>85</v>
      </c>
      <c r="F125">
        <f>ROUND(IF(ISERROR(VLOOKUP($B125&amp;$L125,'1 этап'!$A$4:$K$519,10,FALSE)),0,VLOOKUP($B125&amp;$L125,'1 этап'!$A$4:$K$519,10,FALSE)),2)</f>
        <v>163.9</v>
      </c>
      <c r="G125">
        <f>ROUND(IF(ISERROR(VLOOKUP($B125&amp;$L125,'2 этап'!$A$2:$J$527,10,FALSE)),0,VLOOKUP($B125&amp;$L125,'2 этап'!$A$2:$J$527,10,FALSE)),2)</f>
        <v>151.69999999999999</v>
      </c>
      <c r="H125">
        <f>ROUND(IF(ISERROR(VLOOKUP($B125&amp;$L125,'3 этап'!$A$2:$J$527,9,FALSE)),0,VLOOKUP($B125&amp;$L125,'3 этап'!$A$2:$J$527,9,FALSE)),2)</f>
        <v>172.3</v>
      </c>
      <c r="I125">
        <f>ROUND(IF(ISERROR(VLOOKUP($B125&amp;$L125,'4 этап'!$A$2:$J$527,7,FALSE)),0,VLOOKUP($B125&amp;$L125,'4 этап'!$A$2:$J$527,7,FALSE)),2)</f>
        <v>169.1</v>
      </c>
      <c r="J125">
        <f>ROUND(IF(ISERROR(VLOOKUP($B125&amp;$L125,'5 этап'!$A$2:$N$527,13,FALSE)),0,VLOOKUP($B125&amp;$L125,'5 этап'!$A$2:$N$527,13,FALSE)),2)</f>
        <v>145.6</v>
      </c>
      <c r="K125">
        <f>LARGE(F125:I125,1)+LARGE(F125:I125,2)+LARGE(F125:I125,3)+J125</f>
        <v>650.9</v>
      </c>
      <c r="L125" t="s">
        <v>885</v>
      </c>
    </row>
    <row r="126" spans="1:12" x14ac:dyDescent="0.35">
      <c r="A126" s="3">
        <v>16</v>
      </c>
      <c r="B126" t="s">
        <v>548</v>
      </c>
      <c r="C126" t="s">
        <v>12</v>
      </c>
      <c r="D126">
        <v>18</v>
      </c>
      <c r="E126" t="s">
        <v>64</v>
      </c>
      <c r="F126">
        <f>ROUND(IF(ISERROR(VLOOKUP($B126&amp;$L126,'1 этап'!$A$4:$K$519,10,FALSE)),0,VLOOKUP($B126&amp;$L126,'1 этап'!$A$4:$K$519,10,FALSE)),2)</f>
        <v>0</v>
      </c>
      <c r="G126">
        <f>ROUND(IF(ISERROR(VLOOKUP($B126&amp;$L126,'2 этап'!$A$2:$J$527,10,FALSE)),0,VLOOKUP($B126&amp;$L126,'2 этап'!$A$2:$J$527,10,FALSE)),2)</f>
        <v>165.7</v>
      </c>
      <c r="H126">
        <f>ROUND(IF(ISERROR(VLOOKUP($B126&amp;$L126,'3 этап'!$A$2:$J$527,9,FALSE)),0,VLOOKUP($B126&amp;$L126,'3 этап'!$A$2:$J$527,9,FALSE)),2)</f>
        <v>158.1</v>
      </c>
      <c r="I126">
        <f>ROUND(IF(ISERROR(VLOOKUP($B126&amp;$L126,'4 этап'!$A$2:$J$527,7,FALSE)),0,VLOOKUP($B126&amp;$L126,'4 этап'!$A$2:$J$527,7,FALSE)),2)</f>
        <v>172.6</v>
      </c>
      <c r="J126">
        <f>ROUND(IF(ISERROR(VLOOKUP($B126&amp;$L126,'5 этап'!$A$2:$N$527,13,FALSE)),0,VLOOKUP($B126&amp;$L126,'5 этап'!$A$2:$N$527,13,FALSE)),2)</f>
        <v>133.69999999999999</v>
      </c>
      <c r="K126">
        <f>LARGE(F126:I126,1)+LARGE(F126:I126,2)+LARGE(F126:I126,3)+J126</f>
        <v>630.09999999999991</v>
      </c>
      <c r="L126" t="s">
        <v>885</v>
      </c>
    </row>
    <row r="127" spans="1:12" x14ac:dyDescent="0.35">
      <c r="A127" s="3">
        <v>17</v>
      </c>
      <c r="B127" t="s">
        <v>88</v>
      </c>
      <c r="C127" t="s">
        <v>12</v>
      </c>
      <c r="D127">
        <v>18</v>
      </c>
      <c r="E127" t="s">
        <v>529</v>
      </c>
      <c r="F127">
        <f>ROUND(IF(ISERROR(VLOOKUP($B127&amp;$L127,'1 этап'!$A$4:$K$519,10,FALSE)),0,VLOOKUP($B127&amp;$L127,'1 этап'!$A$4:$K$519,10,FALSE)),2)</f>
        <v>179.6</v>
      </c>
      <c r="G127">
        <f>ROUND(IF(ISERROR(VLOOKUP($B127&amp;$L127,'2 этап'!$A$2:$J$527,10,FALSE)),0,VLOOKUP($B127&amp;$L127,'2 этап'!$A$2:$J$527,10,FALSE)),2)</f>
        <v>182.3</v>
      </c>
      <c r="H127">
        <f>ROUND(IF(ISERROR(VLOOKUP($B127&amp;$L127,'3 этап'!$A$2:$J$527,9,FALSE)),0,VLOOKUP($B127&amp;$L127,'3 этап'!$A$2:$J$527,9,FALSE)),2)</f>
        <v>190</v>
      </c>
      <c r="I127">
        <f>ROUND(IF(ISERROR(VLOOKUP($B127&amp;$L127,'4 этап'!$A$2:$J$527,7,FALSE)),0,VLOOKUP($B127&amp;$L127,'4 этап'!$A$2:$J$527,7,FALSE)),2)</f>
        <v>0</v>
      </c>
      <c r="J127">
        <f>ROUND(IF(ISERROR(VLOOKUP($B127&amp;$L127,'5 этап'!$A$2:$N$527,13,FALSE)),0,VLOOKUP($B127&amp;$L127,'5 этап'!$A$2:$N$527,13,FALSE)),2)</f>
        <v>0</v>
      </c>
      <c r="K127">
        <f>LARGE(F127:I127,1)+LARGE(F127:I127,2)+LARGE(F127:I127,3)+J127</f>
        <v>551.9</v>
      </c>
      <c r="L127" t="s">
        <v>885</v>
      </c>
    </row>
    <row r="128" spans="1:12" x14ac:dyDescent="0.35">
      <c r="A128" s="3">
        <v>18</v>
      </c>
      <c r="B128" t="s">
        <v>90</v>
      </c>
      <c r="C128" t="s">
        <v>12</v>
      </c>
      <c r="D128">
        <v>18</v>
      </c>
      <c r="E128" t="s">
        <v>85</v>
      </c>
      <c r="F128">
        <f>ROUND(IF(ISERROR(VLOOKUP($B128&amp;$L128,'1 этап'!$A$4:$K$519,10,FALSE)),0,VLOOKUP($B128&amp;$L128,'1 этап'!$A$4:$K$519,10,FALSE)),2)</f>
        <v>175.6</v>
      </c>
      <c r="G128">
        <f>ROUND(IF(ISERROR(VLOOKUP($B128&amp;$L128,'2 этап'!$A$2:$J$527,10,FALSE)),0,VLOOKUP($B128&amp;$L128,'2 этап'!$A$2:$J$527,10,FALSE)),2)</f>
        <v>0</v>
      </c>
      <c r="H128">
        <f>ROUND(IF(ISERROR(VLOOKUP($B128&amp;$L128,'3 этап'!$A$2:$J$527,9,FALSE)),0,VLOOKUP($B128&amp;$L128,'3 этап'!$A$2:$J$527,9,FALSE)),2)</f>
        <v>176.7</v>
      </c>
      <c r="I128">
        <f>ROUND(IF(ISERROR(VLOOKUP($B128&amp;$L128,'4 этап'!$A$2:$J$527,7,FALSE)),0,VLOOKUP($B128&amp;$L128,'4 этап'!$A$2:$J$527,7,FALSE)),2)</f>
        <v>169.8</v>
      </c>
      <c r="J128">
        <f>ROUND(IF(ISERROR(VLOOKUP($B128&amp;$L128,'5 этап'!$A$2:$N$527,13,FALSE)),0,VLOOKUP($B128&amp;$L128,'5 этап'!$A$2:$N$527,13,FALSE)),2)</f>
        <v>0</v>
      </c>
      <c r="K128">
        <f>LARGE(F128:I128,1)+LARGE(F128:I128,2)+LARGE(F128:I128,3)+J128</f>
        <v>522.09999999999991</v>
      </c>
      <c r="L128" t="s">
        <v>885</v>
      </c>
    </row>
    <row r="129" spans="1:12" x14ac:dyDescent="0.35">
      <c r="A129" s="3">
        <v>19</v>
      </c>
      <c r="B129" t="s">
        <v>91</v>
      </c>
      <c r="C129" t="s">
        <v>12</v>
      </c>
      <c r="D129">
        <v>18</v>
      </c>
      <c r="E129" t="s">
        <v>27</v>
      </c>
      <c r="F129">
        <f>ROUND(IF(ISERROR(VLOOKUP($B129&amp;$L129,'1 этап'!$A$4:$K$519,10,FALSE)),0,VLOOKUP($B129&amp;$L129,'1 этап'!$A$4:$K$519,10,FALSE)),2)</f>
        <v>173.8</v>
      </c>
      <c r="G129">
        <f>ROUND(IF(ISERROR(VLOOKUP($B129&amp;$L129,'2 этап'!$A$2:$J$527,10,FALSE)),0,VLOOKUP($B129&amp;$L129,'2 этап'!$A$2:$J$527,10,FALSE)),2)</f>
        <v>166.2</v>
      </c>
      <c r="H129">
        <f>ROUND(IF(ISERROR(VLOOKUP($B129&amp;$L129,'3 этап'!$A$2:$J$527,9,FALSE)),0,VLOOKUP($B129&amp;$L129,'3 этап'!$A$2:$J$527,9,FALSE)),2)</f>
        <v>159.5</v>
      </c>
      <c r="I129">
        <f>ROUND(IF(ISERROR(VLOOKUP($B129&amp;$L129,'4 этап'!$A$2:$J$527,7,FALSE)),0,VLOOKUP($B129&amp;$L129,'4 этап'!$A$2:$J$527,7,FALSE)),2)</f>
        <v>169.3</v>
      </c>
      <c r="J129">
        <f>ROUND(IF(ISERROR(VLOOKUP($B129&amp;$L129,'5 этап'!$A$2:$N$527,13,FALSE)),0,VLOOKUP($B129&amp;$L129,'5 этап'!$A$2:$N$527,13,FALSE)),2)</f>
        <v>0</v>
      </c>
      <c r="K129">
        <f>LARGE(F129:I129,1)+LARGE(F129:I129,2)+LARGE(F129:I129,3)+J129</f>
        <v>509.3</v>
      </c>
      <c r="L129" t="s">
        <v>885</v>
      </c>
    </row>
    <row r="130" spans="1:12" x14ac:dyDescent="0.35">
      <c r="A130" s="3">
        <v>20</v>
      </c>
      <c r="B130" t="s">
        <v>674</v>
      </c>
      <c r="C130" t="s">
        <v>12</v>
      </c>
      <c r="D130">
        <v>18</v>
      </c>
      <c r="E130" t="s">
        <v>528</v>
      </c>
      <c r="F130">
        <f>ROUND(IF(ISERROR(VLOOKUP($B130&amp;$L130,'1 этап'!$A$4:$K$519,10,FALSE)),0,VLOOKUP($B130&amp;$L130,'1 этап'!$A$4:$K$519,10,FALSE)),2)</f>
        <v>0</v>
      </c>
      <c r="G130">
        <f>ROUND(IF(ISERROR(VLOOKUP($B130&amp;$L130,'2 этап'!$A$2:$J$527,10,FALSE)),0,VLOOKUP($B130&amp;$L130,'2 этап'!$A$2:$J$527,10,FALSE)),2)</f>
        <v>0</v>
      </c>
      <c r="H130">
        <f>ROUND(IF(ISERROR(VLOOKUP($B130&amp;$L130,'3 этап'!$A$2:$J$527,9,FALSE)),0,VLOOKUP($B130&amp;$L130,'3 этап'!$A$2:$J$527,9,FALSE)),2)</f>
        <v>171.8</v>
      </c>
      <c r="I130">
        <f>ROUND(IF(ISERROR(VLOOKUP($B130&amp;$L130,'4 этап'!$A$2:$J$527,7,FALSE)),0,VLOOKUP($B130&amp;$L130,'4 этап'!$A$2:$J$527,7,FALSE)),2)</f>
        <v>149.6</v>
      </c>
      <c r="J130">
        <f>ROUND(IF(ISERROR(VLOOKUP($B130&amp;$L130,'5 этап'!$A$2:$N$527,13,FALSE)),0,VLOOKUP($B130&amp;$L130,'5 этап'!$A$2:$N$527,13,FALSE)),2)</f>
        <v>182.7</v>
      </c>
      <c r="K130">
        <f>LARGE(F130:I130,1)+LARGE(F130:I130,2)+LARGE(F130:I130,3)+J130</f>
        <v>504.09999999999997</v>
      </c>
      <c r="L130" t="s">
        <v>885</v>
      </c>
    </row>
    <row r="131" spans="1:12" x14ac:dyDescent="0.35">
      <c r="A131" s="3">
        <v>21</v>
      </c>
      <c r="B131" t="s">
        <v>121</v>
      </c>
      <c r="C131" t="s">
        <v>12</v>
      </c>
      <c r="D131">
        <v>18</v>
      </c>
      <c r="E131" t="s">
        <v>45</v>
      </c>
      <c r="F131">
        <f>ROUND(IF(ISERROR(VLOOKUP($B131&amp;$L131,'1 этап'!$A$4:$K$519,10,FALSE)),0,VLOOKUP($B131&amp;$L131,'1 этап'!$A$4:$K$519,10,FALSE)),2)</f>
        <v>0</v>
      </c>
      <c r="G131">
        <f>ROUND(IF(ISERROR(VLOOKUP($B131&amp;$L131,'2 этап'!$A$2:$J$527,10,FALSE)),0,VLOOKUP($B131&amp;$L131,'2 этап'!$A$2:$J$527,10,FALSE)),2)</f>
        <v>170.7</v>
      </c>
      <c r="H131">
        <f>ROUND(IF(ISERROR(VLOOKUP($B131&amp;$L131,'3 этап'!$A$2:$J$527,9,FALSE)),0,VLOOKUP($B131&amp;$L131,'3 этап'!$A$2:$J$527,9,FALSE)),2)</f>
        <v>169.8</v>
      </c>
      <c r="I131">
        <f>ROUND(IF(ISERROR(VLOOKUP($B131&amp;$L131,'4 этап'!$A$2:$J$527,7,FALSE)),0,VLOOKUP($B131&amp;$L131,'4 этап'!$A$2:$J$527,7,FALSE)),2)</f>
        <v>142.1</v>
      </c>
      <c r="J131">
        <f>ROUND(IF(ISERROR(VLOOKUP($B131&amp;$L131,'5 этап'!$A$2:$N$527,13,FALSE)),0,VLOOKUP($B131&amp;$L131,'5 этап'!$A$2:$N$527,13,FALSE)),2)</f>
        <v>0</v>
      </c>
      <c r="K131">
        <f>LARGE(F131:I131,1)+LARGE(F131:I131,2)+LARGE(F131:I131,3)+J131</f>
        <v>482.6</v>
      </c>
      <c r="L131" t="s">
        <v>885</v>
      </c>
    </row>
    <row r="132" spans="1:12" x14ac:dyDescent="0.35">
      <c r="A132" s="3">
        <v>22</v>
      </c>
      <c r="B132" t="s">
        <v>104</v>
      </c>
      <c r="C132" t="s">
        <v>12</v>
      </c>
      <c r="D132">
        <v>18</v>
      </c>
      <c r="E132" t="s">
        <v>40</v>
      </c>
      <c r="F132">
        <f>ROUND(IF(ISERROR(VLOOKUP($B132&amp;$L132,'1 этап'!$A$4:$K$519,10,FALSE)),0,VLOOKUP($B132&amp;$L132,'1 этап'!$A$4:$K$519,10,FALSE)),2)</f>
        <v>124.5</v>
      </c>
      <c r="G132">
        <f>ROUND(IF(ISERROR(VLOOKUP($B132&amp;$L132,'2 этап'!$A$2:$J$527,10,FALSE)),0,VLOOKUP($B132&amp;$L132,'2 этап'!$A$2:$J$527,10,FALSE)),2)</f>
        <v>0</v>
      </c>
      <c r="H132">
        <f>ROUND(IF(ISERROR(VLOOKUP($B132&amp;$L132,'3 этап'!$A$2:$J$527,9,FALSE)),0,VLOOKUP($B132&amp;$L132,'3 этап'!$A$2:$J$527,9,FALSE)),2)</f>
        <v>88.6</v>
      </c>
      <c r="I132">
        <f>ROUND(IF(ISERROR(VLOOKUP($B132&amp;$L132,'4 этап'!$A$2:$J$527,7,FALSE)),0,VLOOKUP($B132&amp;$L132,'4 этап'!$A$2:$J$527,7,FALSE)),2)</f>
        <v>129.9</v>
      </c>
      <c r="J132">
        <f>ROUND(IF(ISERROR(VLOOKUP($B132&amp;$L132,'5 этап'!$A$2:$N$527,13,FALSE)),0,VLOOKUP($B132&amp;$L132,'5 этап'!$A$2:$N$527,13,FALSE)),2)</f>
        <v>137.5</v>
      </c>
      <c r="K132">
        <f>LARGE(F132:I132,1)+LARGE(F132:I132,2)+LARGE(F132:I132,3)+J132</f>
        <v>480.5</v>
      </c>
      <c r="L132" t="s">
        <v>885</v>
      </c>
    </row>
    <row r="133" spans="1:12" x14ac:dyDescent="0.35">
      <c r="A133" s="3">
        <v>23</v>
      </c>
      <c r="B133" t="s">
        <v>108</v>
      </c>
      <c r="C133" t="s">
        <v>12</v>
      </c>
      <c r="D133">
        <v>18</v>
      </c>
      <c r="E133" t="s">
        <v>17</v>
      </c>
      <c r="F133">
        <f>ROUND(IF(ISERROR(VLOOKUP($B133&amp;$L133,'1 этап'!$A$4:$K$519,10,FALSE)),0,VLOOKUP($B133&amp;$L133,'1 этап'!$A$4:$K$519,10,FALSE)),2)</f>
        <v>95.5</v>
      </c>
      <c r="G133">
        <f>ROUND(IF(ISERROR(VLOOKUP($B133&amp;$L133,'2 этап'!$A$2:$J$527,10,FALSE)),0,VLOOKUP($B133&amp;$L133,'2 этап'!$A$2:$J$527,10,FALSE)),2)</f>
        <v>0</v>
      </c>
      <c r="H133">
        <f>ROUND(IF(ISERROR(VLOOKUP($B133&amp;$L133,'3 этап'!$A$2:$J$527,9,FALSE)),0,VLOOKUP($B133&amp;$L133,'3 этап'!$A$2:$J$527,9,FALSE)),2)</f>
        <v>69.3</v>
      </c>
      <c r="I133">
        <f>ROUND(IF(ISERROR(VLOOKUP($B133&amp;$L133,'4 этап'!$A$2:$J$527,7,FALSE)),0,VLOOKUP($B133&amp;$L133,'4 этап'!$A$2:$J$527,7,FALSE)),2)</f>
        <v>125.8</v>
      </c>
      <c r="J133">
        <f>ROUND(IF(ISERROR(VLOOKUP($B133&amp;$L133,'5 этап'!$A$2:$N$527,13,FALSE)),0,VLOOKUP($B133&amp;$L133,'5 этап'!$A$2:$N$527,13,FALSE)),2)</f>
        <v>150.6</v>
      </c>
      <c r="K133">
        <f>LARGE(F133:I133,1)+LARGE(F133:I133,2)+LARGE(F133:I133,3)+J133</f>
        <v>441.20000000000005</v>
      </c>
      <c r="L133" t="s">
        <v>885</v>
      </c>
    </row>
    <row r="134" spans="1:12" x14ac:dyDescent="0.35">
      <c r="A134" s="3">
        <v>24</v>
      </c>
      <c r="B134" t="s">
        <v>105</v>
      </c>
      <c r="C134" t="s">
        <v>12</v>
      </c>
      <c r="D134">
        <v>18</v>
      </c>
      <c r="E134" t="s">
        <v>25</v>
      </c>
      <c r="F134">
        <f>ROUND(IF(ISERROR(VLOOKUP($B134&amp;$L134,'1 этап'!$A$4:$K$519,10,FALSE)),0,VLOOKUP($B134&amp;$L134,'1 этап'!$A$4:$K$519,10,FALSE)),2)</f>
        <v>113</v>
      </c>
      <c r="G134">
        <f>ROUND(IF(ISERROR(VLOOKUP($B134&amp;$L134,'2 этап'!$A$2:$J$527,10,FALSE)),0,VLOOKUP($B134&amp;$L134,'2 этап'!$A$2:$J$527,10,FALSE)),2)</f>
        <v>0</v>
      </c>
      <c r="H134">
        <f>ROUND(IF(ISERROR(VLOOKUP($B134&amp;$L134,'3 этап'!$A$2:$J$527,9,FALSE)),0,VLOOKUP($B134&amp;$L134,'3 этап'!$A$2:$J$527,9,FALSE)),2)</f>
        <v>130.5</v>
      </c>
      <c r="I134">
        <f>ROUND(IF(ISERROR(VLOOKUP($B134&amp;$L134,'4 этап'!$A$2:$J$527,7,FALSE)),0,VLOOKUP($B134&amp;$L134,'4 этап'!$A$2:$J$527,7,FALSE)),2)</f>
        <v>0</v>
      </c>
      <c r="J134">
        <f>ROUND(IF(ISERROR(VLOOKUP($B134&amp;$L134,'5 этап'!$A$2:$N$527,13,FALSE)),0,VLOOKUP($B134&amp;$L134,'5 этап'!$A$2:$N$527,13,FALSE)),2)</f>
        <v>166.7</v>
      </c>
      <c r="K134">
        <f>LARGE(F134:I134,1)+LARGE(F134:I134,2)+LARGE(F134:I134,3)+J134</f>
        <v>410.2</v>
      </c>
      <c r="L134" t="s">
        <v>885</v>
      </c>
    </row>
    <row r="135" spans="1:12" x14ac:dyDescent="0.35">
      <c r="A135" s="3">
        <v>25</v>
      </c>
      <c r="B135" t="s">
        <v>106</v>
      </c>
      <c r="C135" t="s">
        <v>12</v>
      </c>
      <c r="D135">
        <v>18</v>
      </c>
      <c r="E135" t="s">
        <v>25</v>
      </c>
      <c r="F135">
        <f>ROUND(IF(ISERROR(VLOOKUP($B135&amp;$L135,'1 этап'!$A$4:$K$519,10,FALSE)),0,VLOOKUP($B135&amp;$L135,'1 этап'!$A$4:$K$519,10,FALSE)),2)</f>
        <v>103.1</v>
      </c>
      <c r="G135">
        <f>ROUND(IF(ISERROR(VLOOKUP($B135&amp;$L135,'2 этап'!$A$2:$J$527,10,FALSE)),0,VLOOKUP($B135&amp;$L135,'2 этап'!$A$2:$J$527,10,FALSE)),2)</f>
        <v>0</v>
      </c>
      <c r="H135">
        <f>ROUND(IF(ISERROR(VLOOKUP($B135&amp;$L135,'3 этап'!$A$2:$J$527,9,FALSE)),0,VLOOKUP($B135&amp;$L135,'3 этап'!$A$2:$J$527,9,FALSE)),2)</f>
        <v>102.2</v>
      </c>
      <c r="I135">
        <f>ROUND(IF(ISERROR(VLOOKUP($B135&amp;$L135,'4 этап'!$A$2:$J$527,7,FALSE)),0,VLOOKUP($B135&amp;$L135,'4 этап'!$A$2:$J$527,7,FALSE)),2)</f>
        <v>0</v>
      </c>
      <c r="J135">
        <f>ROUND(IF(ISERROR(VLOOKUP($B135&amp;$L135,'5 этап'!$A$2:$N$527,13,FALSE)),0,VLOOKUP($B135&amp;$L135,'5 этап'!$A$2:$N$527,13,FALSE)),2)</f>
        <v>153.6</v>
      </c>
      <c r="K135">
        <f>LARGE(F135:I135,1)+LARGE(F135:I135,2)+LARGE(F135:I135,3)+J135</f>
        <v>358.9</v>
      </c>
      <c r="L135" t="s">
        <v>885</v>
      </c>
    </row>
    <row r="136" spans="1:12" x14ac:dyDescent="0.35">
      <c r="A136" s="3">
        <v>26</v>
      </c>
      <c r="B136" t="s">
        <v>110</v>
      </c>
      <c r="C136" t="s">
        <v>12</v>
      </c>
      <c r="D136">
        <v>18</v>
      </c>
      <c r="E136" t="s">
        <v>25</v>
      </c>
      <c r="F136">
        <f>ROUND(IF(ISERROR(VLOOKUP($B136&amp;$L136,'1 этап'!$A$4:$K$519,10,FALSE)),0,VLOOKUP($B136&amp;$L136,'1 этап'!$A$4:$K$519,10,FALSE)),2)</f>
        <v>90.2</v>
      </c>
      <c r="G136">
        <f>ROUND(IF(ISERROR(VLOOKUP($B136&amp;$L136,'2 этап'!$A$2:$J$527,10,FALSE)),0,VLOOKUP($B136&amp;$L136,'2 этап'!$A$2:$J$527,10,FALSE)),2)</f>
        <v>0</v>
      </c>
      <c r="H136">
        <f>ROUND(IF(ISERROR(VLOOKUP($B136&amp;$L136,'3 этап'!$A$2:$J$527,9,FALSE)),0,VLOOKUP($B136&amp;$L136,'3 этап'!$A$2:$J$527,9,FALSE)),2)</f>
        <v>106.8</v>
      </c>
      <c r="I136">
        <f>ROUND(IF(ISERROR(VLOOKUP($B136&amp;$L136,'4 этап'!$A$2:$J$527,7,FALSE)),0,VLOOKUP($B136&amp;$L136,'4 этап'!$A$2:$J$527,7,FALSE)),2)</f>
        <v>147.80000000000001</v>
      </c>
      <c r="J136">
        <f>ROUND(IF(ISERROR(VLOOKUP($B136&amp;$L136,'5 этап'!$A$2:$N$527,13,FALSE)),0,VLOOKUP($B136&amp;$L136,'5 этап'!$A$2:$N$527,13,FALSE)),2)</f>
        <v>0</v>
      </c>
      <c r="K136">
        <f>LARGE(F136:I136,1)+LARGE(F136:I136,2)+LARGE(F136:I136,3)+J136</f>
        <v>344.8</v>
      </c>
      <c r="L136" t="s">
        <v>885</v>
      </c>
    </row>
    <row r="137" spans="1:12" x14ac:dyDescent="0.35">
      <c r="A137" s="3">
        <v>27</v>
      </c>
      <c r="B137" t="s">
        <v>697</v>
      </c>
      <c r="C137" t="s">
        <v>12</v>
      </c>
      <c r="D137">
        <v>18</v>
      </c>
      <c r="E137" t="s">
        <v>34</v>
      </c>
      <c r="F137">
        <f>ROUND(IF(ISERROR(VLOOKUP($B137&amp;$L137,'1 этап'!$A$4:$K$519,10,FALSE)),0,VLOOKUP($B137&amp;$L137,'1 этап'!$A$4:$K$519,10,FALSE)),2)</f>
        <v>0</v>
      </c>
      <c r="G137">
        <f>ROUND(IF(ISERROR(VLOOKUP($B137&amp;$L137,'2 этап'!$A$2:$J$527,10,FALSE)),0,VLOOKUP($B137&amp;$L137,'2 этап'!$A$2:$J$527,10,FALSE)),2)</f>
        <v>0</v>
      </c>
      <c r="H137">
        <f>ROUND(IF(ISERROR(VLOOKUP($B137&amp;$L137,'3 этап'!$A$2:$J$527,9,FALSE)),0,VLOOKUP($B137&amp;$L137,'3 этап'!$A$2:$J$527,9,FALSE)),2)</f>
        <v>167.3</v>
      </c>
      <c r="I137">
        <f>ROUND(IF(ISERROR(VLOOKUP($B137&amp;$L137,'4 этап'!$A$2:$J$527,7,FALSE)),0,VLOOKUP($B137&amp;$L137,'4 этап'!$A$2:$J$527,7,FALSE)),2)</f>
        <v>0</v>
      </c>
      <c r="J137">
        <f>ROUND(IF(ISERROR(VLOOKUP($B137&amp;$L137,'5 этап'!$A$2:$N$527,13,FALSE)),0,VLOOKUP($B137&amp;$L137,'5 этап'!$A$2:$N$527,13,FALSE)),2)</f>
        <v>175.2</v>
      </c>
      <c r="K137">
        <f>LARGE(F137:I137,1)+LARGE(F137:I137,2)+LARGE(F137:I137,3)+J137</f>
        <v>342.5</v>
      </c>
      <c r="L137" t="s">
        <v>885</v>
      </c>
    </row>
    <row r="138" spans="1:12" x14ac:dyDescent="0.35">
      <c r="A138" s="3">
        <v>28</v>
      </c>
      <c r="B138" t="s">
        <v>113</v>
      </c>
      <c r="C138" t="s">
        <v>12</v>
      </c>
      <c r="D138">
        <v>18</v>
      </c>
      <c r="E138" t="s">
        <v>529</v>
      </c>
      <c r="F138">
        <f>ROUND(IF(ISERROR(VLOOKUP($B138&amp;$L138,'1 этап'!$A$4:$K$519,10,FALSE)),0,VLOOKUP($B138&amp;$L138,'1 этап'!$A$4:$K$519,10,FALSE)),2)</f>
        <v>75.400000000000006</v>
      </c>
      <c r="G138">
        <f>ROUND(IF(ISERROR(VLOOKUP($B138&amp;$L138,'2 этап'!$A$2:$J$527,10,FALSE)),0,VLOOKUP($B138&amp;$L138,'2 этап'!$A$2:$J$527,10,FALSE)),2)</f>
        <v>0</v>
      </c>
      <c r="H138">
        <f>ROUND(IF(ISERROR(VLOOKUP($B138&amp;$L138,'3 этап'!$A$2:$J$527,9,FALSE)),0,VLOOKUP($B138&amp;$L138,'3 этап'!$A$2:$J$527,9,FALSE)),2)</f>
        <v>142.80000000000001</v>
      </c>
      <c r="I138">
        <f>ROUND(IF(ISERROR(VLOOKUP($B138&amp;$L138,'4 этап'!$A$2:$J$527,7,FALSE)),0,VLOOKUP($B138&amp;$L138,'4 этап'!$A$2:$J$527,7,FALSE)),2)</f>
        <v>106.9</v>
      </c>
      <c r="J138">
        <f>ROUND(IF(ISERROR(VLOOKUP($B138&amp;$L138,'5 этап'!$A$2:$N$527,13,FALSE)),0,VLOOKUP($B138&amp;$L138,'5 этап'!$A$2:$N$527,13,FALSE)),2)</f>
        <v>0</v>
      </c>
      <c r="K138">
        <f>LARGE(F138:I138,1)+LARGE(F138:I138,2)+LARGE(F138:I138,3)+J138</f>
        <v>325.10000000000002</v>
      </c>
      <c r="L138" t="s">
        <v>885</v>
      </c>
    </row>
    <row r="139" spans="1:12" x14ac:dyDescent="0.35">
      <c r="A139" s="3">
        <v>29</v>
      </c>
      <c r="B139" t="s">
        <v>549</v>
      </c>
      <c r="C139" t="s">
        <v>12</v>
      </c>
      <c r="D139">
        <v>18</v>
      </c>
      <c r="E139" t="s">
        <v>53</v>
      </c>
      <c r="F139">
        <f>ROUND(IF(ISERROR(VLOOKUP($B139&amp;$L139,'1 этап'!$A$4:$K$519,10,FALSE)),0,VLOOKUP($B139&amp;$L139,'1 этап'!$A$4:$K$519,10,FALSE)),2)</f>
        <v>0</v>
      </c>
      <c r="G139">
        <f>ROUND(IF(ISERROR(VLOOKUP($B139&amp;$L139,'2 этап'!$A$2:$J$527,10,FALSE)),0,VLOOKUP($B139&amp;$L139,'2 этап'!$A$2:$J$527,10,FALSE)),2)</f>
        <v>152.30000000000001</v>
      </c>
      <c r="H139">
        <f>ROUND(IF(ISERROR(VLOOKUP($B139&amp;$L139,'3 этап'!$A$2:$J$527,9,FALSE)),0,VLOOKUP($B139&amp;$L139,'3 этап'!$A$2:$J$527,9,FALSE)),2)</f>
        <v>135.19999999999999</v>
      </c>
      <c r="I139">
        <f>ROUND(IF(ISERROR(VLOOKUP($B139&amp;$L139,'4 этап'!$A$2:$J$527,7,FALSE)),0,VLOOKUP($B139&amp;$L139,'4 этап'!$A$2:$J$527,7,FALSE)),2)</f>
        <v>0</v>
      </c>
      <c r="J139">
        <f>ROUND(IF(ISERROR(VLOOKUP($B139&amp;$L139,'5 этап'!$A$2:$N$527,13,FALSE)),0,VLOOKUP($B139&amp;$L139,'5 этап'!$A$2:$N$527,13,FALSE)),2)</f>
        <v>0</v>
      </c>
      <c r="K139">
        <f>LARGE(F139:I139,1)+LARGE(F139:I139,2)+LARGE(F139:I139,3)+J139</f>
        <v>287.5</v>
      </c>
      <c r="L139" t="s">
        <v>885</v>
      </c>
    </row>
    <row r="140" spans="1:12" x14ac:dyDescent="0.35">
      <c r="A140" s="3">
        <v>30</v>
      </c>
      <c r="B140" t="s">
        <v>101</v>
      </c>
      <c r="C140" t="s">
        <v>12</v>
      </c>
      <c r="D140">
        <v>18</v>
      </c>
      <c r="E140" t="s">
        <v>22</v>
      </c>
      <c r="F140">
        <f>ROUND(IF(ISERROR(VLOOKUP($B140&amp;$L140,'1 этап'!$A$4:$K$519,10,FALSE)),0,VLOOKUP($B140&amp;$L140,'1 этап'!$A$4:$K$519,10,FALSE)),2)</f>
        <v>141.1</v>
      </c>
      <c r="G140">
        <f>ROUND(IF(ISERROR(VLOOKUP($B140&amp;$L140,'2 этап'!$A$2:$J$527,10,FALSE)),0,VLOOKUP($B140&amp;$L140,'2 этап'!$A$2:$J$527,10,FALSE)),2)</f>
        <v>0</v>
      </c>
      <c r="H140">
        <f>ROUND(IF(ISERROR(VLOOKUP($B140&amp;$L140,'3 этап'!$A$2:$J$527,9,FALSE)),0,VLOOKUP($B140&amp;$L140,'3 этап'!$A$2:$J$527,9,FALSE)),2)</f>
        <v>0</v>
      </c>
      <c r="I140">
        <f>ROUND(IF(ISERROR(VLOOKUP($B140&amp;$L140,'4 этап'!$A$2:$J$527,7,FALSE)),0,VLOOKUP($B140&amp;$L140,'4 этап'!$A$2:$J$527,7,FALSE)),2)</f>
        <v>0</v>
      </c>
      <c r="J140">
        <f>ROUND(IF(ISERROR(VLOOKUP($B140&amp;$L140,'5 этап'!$A$2:$N$527,13,FALSE)),0,VLOOKUP($B140&amp;$L140,'5 этап'!$A$2:$N$527,13,FALSE)),2)</f>
        <v>143.80000000000001</v>
      </c>
      <c r="K140">
        <f>LARGE(F140:I140,1)+LARGE(F140:I140,2)+LARGE(F140:I140,3)+J140</f>
        <v>284.89999999999998</v>
      </c>
      <c r="L140" t="s">
        <v>885</v>
      </c>
    </row>
    <row r="141" spans="1:12" x14ac:dyDescent="0.35">
      <c r="A141" s="3">
        <v>31</v>
      </c>
      <c r="B141" t="s">
        <v>117</v>
      </c>
      <c r="C141" t="s">
        <v>12</v>
      </c>
      <c r="D141">
        <v>18</v>
      </c>
      <c r="E141" t="s">
        <v>529</v>
      </c>
      <c r="F141">
        <f>ROUND(IF(ISERROR(VLOOKUP($B141&amp;$L141,'1 этап'!$A$4:$K$519,10,FALSE)),0,VLOOKUP($B141&amp;$L141,'1 этап'!$A$4:$K$519,10,FALSE)),2)</f>
        <v>1</v>
      </c>
      <c r="G141">
        <f>ROUND(IF(ISERROR(VLOOKUP($B141&amp;$L141,'2 этап'!$A$2:$J$527,10,FALSE)),0,VLOOKUP($B141&amp;$L141,'2 этап'!$A$2:$J$527,10,FALSE)),2)</f>
        <v>122.7</v>
      </c>
      <c r="H141">
        <f>ROUND(IF(ISERROR(VLOOKUP($B141&amp;$L141,'3 этап'!$A$2:$J$527,9,FALSE)),0,VLOOKUP($B141&amp;$L141,'3 этап'!$A$2:$J$527,9,FALSE)),2)</f>
        <v>106.2</v>
      </c>
      <c r="I141">
        <f>ROUND(IF(ISERROR(VLOOKUP($B141&amp;$L141,'4 этап'!$A$2:$J$527,7,FALSE)),0,VLOOKUP($B141&amp;$L141,'4 этап'!$A$2:$J$527,7,FALSE)),2)</f>
        <v>0</v>
      </c>
      <c r="J141">
        <f>ROUND(IF(ISERROR(VLOOKUP($B141&amp;$L141,'5 этап'!$A$2:$N$527,13,FALSE)),0,VLOOKUP($B141&amp;$L141,'5 этап'!$A$2:$N$527,13,FALSE)),2)</f>
        <v>61.2</v>
      </c>
      <c r="K141">
        <f>LARGE(F141:I141,1)+LARGE(F141:I141,2)+LARGE(F141:I141,3)+J141</f>
        <v>291.10000000000002</v>
      </c>
      <c r="L141" t="s">
        <v>885</v>
      </c>
    </row>
    <row r="142" spans="1:12" x14ac:dyDescent="0.35">
      <c r="A142" s="3">
        <v>32</v>
      </c>
      <c r="B142" t="s">
        <v>552</v>
      </c>
      <c r="C142" t="s">
        <v>12</v>
      </c>
      <c r="D142">
        <v>18</v>
      </c>
      <c r="E142" t="s">
        <v>53</v>
      </c>
      <c r="F142">
        <f>ROUND(IF(ISERROR(VLOOKUP($B142&amp;$L142,'1 этап'!$A$4:$K$519,10,FALSE)),0,VLOOKUP($B142&amp;$L142,'1 этап'!$A$4:$K$519,10,FALSE)),2)</f>
        <v>0</v>
      </c>
      <c r="G142">
        <f>ROUND(IF(ISERROR(VLOOKUP($B142&amp;$L142,'2 этап'!$A$2:$J$527,10,FALSE)),0,VLOOKUP($B142&amp;$L142,'2 этап'!$A$2:$J$527,10,FALSE)),2)</f>
        <v>22.5</v>
      </c>
      <c r="H142">
        <f>ROUND(IF(ISERROR(VLOOKUP($B142&amp;$L142,'3 этап'!$A$2:$J$527,9,FALSE)),0,VLOOKUP($B142&amp;$L142,'3 этап'!$A$2:$J$527,9,FALSE)),2)</f>
        <v>75.2</v>
      </c>
      <c r="I142">
        <f>ROUND(IF(ISERROR(VLOOKUP($B142&amp;$L142,'4 этап'!$A$2:$J$527,7,FALSE)),0,VLOOKUP($B142&amp;$L142,'4 этап'!$A$2:$J$527,7,FALSE)),2)</f>
        <v>115.2</v>
      </c>
      <c r="J142">
        <f>ROUND(IF(ISERROR(VLOOKUP($B142&amp;$L142,'5 этап'!$A$2:$N$527,13,FALSE)),0,VLOOKUP($B142&amp;$L142,'5 этап'!$A$2:$N$527,13,FALSE)),2)</f>
        <v>92</v>
      </c>
      <c r="K142">
        <f>LARGE(F142:I142,1)+LARGE(F142:I142,2)+LARGE(F142:I142,3)+J142</f>
        <v>304.89999999999998</v>
      </c>
      <c r="L142" t="s">
        <v>885</v>
      </c>
    </row>
    <row r="143" spans="1:12" x14ac:dyDescent="0.35">
      <c r="A143" s="3">
        <v>33</v>
      </c>
      <c r="B143" t="s">
        <v>118</v>
      </c>
      <c r="C143" t="s">
        <v>12</v>
      </c>
      <c r="D143">
        <v>18</v>
      </c>
      <c r="E143" t="s">
        <v>17</v>
      </c>
      <c r="F143">
        <f>ROUND(IF(ISERROR(VLOOKUP($B143&amp;$L143,'1 этап'!$A$4:$K$519,10,FALSE)),0,VLOOKUP($B143&amp;$L143,'1 этап'!$A$4:$K$519,10,FALSE)),2)</f>
        <v>1</v>
      </c>
      <c r="G143">
        <f>ROUND(IF(ISERROR(VLOOKUP($B143&amp;$L143,'2 этап'!$A$2:$J$527,10,FALSE)),0,VLOOKUP($B143&amp;$L143,'2 этап'!$A$2:$J$527,10,FALSE)),2)</f>
        <v>0</v>
      </c>
      <c r="H143">
        <f>ROUND(IF(ISERROR(VLOOKUP($B143&amp;$L143,'3 этап'!$A$2:$J$527,9,FALSE)),0,VLOOKUP($B143&amp;$L143,'3 этап'!$A$2:$J$527,9,FALSE)),2)</f>
        <v>94.3</v>
      </c>
      <c r="I143">
        <f>ROUND(IF(ISERROR(VLOOKUP($B143&amp;$L143,'4 этап'!$A$2:$J$527,7,FALSE)),0,VLOOKUP($B143&amp;$L143,'4 этап'!$A$2:$J$527,7,FALSE)),2)</f>
        <v>101.4</v>
      </c>
      <c r="J143">
        <f>ROUND(IF(ISERROR(VLOOKUP($B143&amp;$L143,'5 этап'!$A$2:$N$527,13,FALSE)),0,VLOOKUP($B143&amp;$L143,'5 этап'!$A$2:$N$527,13,FALSE)),2)</f>
        <v>125.6</v>
      </c>
      <c r="K143">
        <f>LARGE(F143:I143,1)+LARGE(F143:I143,2)+LARGE(F143:I143,3)+J143</f>
        <v>322.29999999999995</v>
      </c>
      <c r="L143" t="s">
        <v>885</v>
      </c>
    </row>
    <row r="144" spans="1:12" x14ac:dyDescent="0.35">
      <c r="A144" s="3">
        <v>34</v>
      </c>
      <c r="B144" t="s">
        <v>114</v>
      </c>
      <c r="C144" t="s">
        <v>12</v>
      </c>
      <c r="D144">
        <v>18</v>
      </c>
      <c r="E144" t="s">
        <v>20</v>
      </c>
      <c r="F144">
        <f>ROUND(IF(ISERROR(VLOOKUP($B144&amp;$L144,'1 этап'!$A$4:$K$519,10,FALSE)),0,VLOOKUP($B144&amp;$L144,'1 этап'!$A$4:$K$519,10,FALSE)),2)</f>
        <v>68.8</v>
      </c>
      <c r="G144">
        <f>ROUND(IF(ISERROR(VLOOKUP($B144&amp;$L144,'2 этап'!$A$2:$J$527,10,FALSE)),0,VLOOKUP($B144&amp;$L144,'2 этап'!$A$2:$J$527,10,FALSE)),2)</f>
        <v>0</v>
      </c>
      <c r="H144">
        <f>ROUND(IF(ISERROR(VLOOKUP($B144&amp;$L144,'3 этап'!$A$2:$J$527,9,FALSE)),0,VLOOKUP($B144&amp;$L144,'3 этап'!$A$2:$J$527,9,FALSE)),2)</f>
        <v>125.4</v>
      </c>
      <c r="I144">
        <f>ROUND(IF(ISERROR(VLOOKUP($B144&amp;$L144,'4 этап'!$A$2:$J$527,7,FALSE)),0,VLOOKUP($B144&amp;$L144,'4 этап'!$A$2:$J$527,7,FALSE)),2)</f>
        <v>0</v>
      </c>
      <c r="J144">
        <f>ROUND(IF(ISERROR(VLOOKUP($B144&amp;$L144,'5 этап'!$A$2:$N$527,13,FALSE)),0,VLOOKUP($B144&amp;$L144,'5 этап'!$A$2:$N$527,13,FALSE)),2)</f>
        <v>0</v>
      </c>
      <c r="K144">
        <f>LARGE(F144:I144,1)+LARGE(F144:I144,2)+LARGE(F144:I144,3)+J144</f>
        <v>194.2</v>
      </c>
      <c r="L144" t="s">
        <v>885</v>
      </c>
    </row>
    <row r="145" spans="1:12" x14ac:dyDescent="0.35">
      <c r="A145" s="3">
        <v>35</v>
      </c>
      <c r="B145" t="s">
        <v>111</v>
      </c>
      <c r="C145" t="s">
        <v>12</v>
      </c>
      <c r="D145">
        <v>18</v>
      </c>
      <c r="E145" t="s">
        <v>22</v>
      </c>
      <c r="F145">
        <f>ROUND(IF(ISERROR(VLOOKUP($B145&amp;$L145,'1 этап'!$A$4:$K$519,10,FALSE)),0,VLOOKUP($B145&amp;$L145,'1 этап'!$A$4:$K$519,10,FALSE)),2)</f>
        <v>80.099999999999994</v>
      </c>
      <c r="G145">
        <f>ROUND(IF(ISERROR(VLOOKUP($B145&amp;$L145,'2 этап'!$A$2:$J$527,10,FALSE)),0,VLOOKUP($B145&amp;$L145,'2 этап'!$A$2:$J$527,10,FALSE)),2)</f>
        <v>94.9</v>
      </c>
      <c r="H145">
        <f>ROUND(IF(ISERROR(VLOOKUP($B145&amp;$L145,'3 этап'!$A$2:$J$527,9,FALSE)),0,VLOOKUP($B145&amp;$L145,'3 этап'!$A$2:$J$527,9,FALSE)),2)</f>
        <v>0</v>
      </c>
      <c r="I145">
        <f>ROUND(IF(ISERROR(VLOOKUP($B145&amp;$L145,'4 этап'!$A$2:$J$527,7,FALSE)),0,VLOOKUP($B145&amp;$L145,'4 этап'!$A$2:$J$527,7,FALSE)),2)</f>
        <v>0</v>
      </c>
      <c r="J145">
        <f>ROUND(IF(ISERROR(VLOOKUP($B145&amp;$L145,'5 этап'!$A$2:$N$527,13,FALSE)),0,VLOOKUP($B145&amp;$L145,'5 этап'!$A$2:$N$527,13,FALSE)),2)</f>
        <v>0</v>
      </c>
      <c r="K145">
        <f>LARGE(F145:I145,1)+LARGE(F145:I145,2)+LARGE(F145:I145,3)+J145</f>
        <v>175</v>
      </c>
      <c r="L145" t="s">
        <v>885</v>
      </c>
    </row>
    <row r="146" spans="1:12" x14ac:dyDescent="0.35">
      <c r="A146" s="3">
        <v>36</v>
      </c>
      <c r="B146" t="s">
        <v>832</v>
      </c>
      <c r="E146" t="s">
        <v>870</v>
      </c>
      <c r="F146">
        <f>ROUND(IF(ISERROR(VLOOKUP($B146&amp;$L146,'1 этап'!$A$4:$K$519,10,FALSE)),0,VLOOKUP($B146&amp;$L146,'1 этап'!$A$4:$K$519,10,FALSE)),2)</f>
        <v>0</v>
      </c>
      <c r="G146">
        <f>ROUND(IF(ISERROR(VLOOKUP($B146&amp;$L146,'2 этап'!$A$2:$J$527,10,FALSE)),0,VLOOKUP($B146&amp;$L146,'2 этап'!$A$2:$J$527,10,FALSE)),2)</f>
        <v>0</v>
      </c>
      <c r="H146">
        <f>ROUND(IF(ISERROR(VLOOKUP($B146&amp;$L146,'3 этап'!$A$2:$J$527,9,FALSE)),0,VLOOKUP($B146&amp;$L146,'3 этап'!$A$2:$J$527,9,FALSE)),2)</f>
        <v>0</v>
      </c>
      <c r="I146">
        <f>ROUND(IF(ISERROR(VLOOKUP($B146&amp;$L146,'4 этап'!$A$2:$J$527,7,FALSE)),0,VLOOKUP($B146&amp;$L146,'4 этап'!$A$2:$J$527,7,FALSE)),2)</f>
        <v>169.8</v>
      </c>
      <c r="J146">
        <f>ROUND(IF(ISERROR(VLOOKUP($B146&amp;$L146,'5 этап'!$A$2:$N$527,13,FALSE)),0,VLOOKUP($B146&amp;$L146,'5 этап'!$A$2:$N$527,13,FALSE)),2)</f>
        <v>0</v>
      </c>
      <c r="K146">
        <f>LARGE(F146:I146,1)+LARGE(F146:I146,2)+LARGE(F146:I146,3)+J146</f>
        <v>169.8</v>
      </c>
      <c r="L146" t="s">
        <v>885</v>
      </c>
    </row>
    <row r="147" spans="1:12" x14ac:dyDescent="0.35">
      <c r="A147" s="3">
        <v>37</v>
      </c>
      <c r="B147" t="s">
        <v>97</v>
      </c>
      <c r="C147" t="s">
        <v>12</v>
      </c>
      <c r="D147">
        <v>18</v>
      </c>
      <c r="E147" t="s">
        <v>85</v>
      </c>
      <c r="F147">
        <f>ROUND(IF(ISERROR(VLOOKUP($B147&amp;$L147,'1 этап'!$A$4:$K$519,10,FALSE)),0,VLOOKUP($B147&amp;$L147,'1 этап'!$A$4:$K$519,10,FALSE)),2)</f>
        <v>169.6</v>
      </c>
      <c r="G147">
        <f>ROUND(IF(ISERROR(VLOOKUP($B147&amp;$L147,'2 этап'!$A$2:$J$527,10,FALSE)),0,VLOOKUP($B147&amp;$L147,'2 этап'!$A$2:$J$527,10,FALSE)),2)</f>
        <v>0</v>
      </c>
      <c r="H147">
        <f>ROUND(IF(ISERROR(VLOOKUP($B147&amp;$L147,'3 этап'!$A$2:$J$527,9,FALSE)),0,VLOOKUP($B147&amp;$L147,'3 этап'!$A$2:$J$527,9,FALSE)),2)</f>
        <v>0</v>
      </c>
      <c r="I147">
        <f>ROUND(IF(ISERROR(VLOOKUP($B147&amp;$L147,'4 этап'!$A$2:$J$527,7,FALSE)),0,VLOOKUP($B147&amp;$L147,'4 этап'!$A$2:$J$527,7,FALSE)),2)</f>
        <v>0</v>
      </c>
      <c r="J147">
        <f>ROUND(IF(ISERROR(VLOOKUP($B147&amp;$L147,'5 этап'!$A$2:$N$527,13,FALSE)),0,VLOOKUP($B147&amp;$L147,'5 этап'!$A$2:$N$527,13,FALSE)),2)</f>
        <v>0</v>
      </c>
      <c r="K147">
        <f>LARGE(F147:I147,1)+LARGE(F147:I147,2)+LARGE(F147:I147,3)+J147</f>
        <v>169.6</v>
      </c>
      <c r="L147" t="s">
        <v>885</v>
      </c>
    </row>
    <row r="148" spans="1:12" x14ac:dyDescent="0.35">
      <c r="A148" s="3">
        <v>38</v>
      </c>
      <c r="B148" t="s">
        <v>833</v>
      </c>
      <c r="E148" t="s">
        <v>27</v>
      </c>
      <c r="F148">
        <f>ROUND(IF(ISERROR(VLOOKUP($B148&amp;$L148,'1 этап'!$A$4:$K$519,10,FALSE)),0,VLOOKUP($B148&amp;$L148,'1 этап'!$A$4:$K$519,10,FALSE)),2)</f>
        <v>0</v>
      </c>
      <c r="G148">
        <f>ROUND(IF(ISERROR(VLOOKUP($B148&amp;$L148,'2 этап'!$A$2:$J$527,10,FALSE)),0,VLOOKUP($B148&amp;$L148,'2 этап'!$A$2:$J$527,10,FALSE)),2)</f>
        <v>0</v>
      </c>
      <c r="H148">
        <f>ROUND(IF(ISERROR(VLOOKUP($B148&amp;$L148,'3 этап'!$A$2:$J$527,9,FALSE)),0,VLOOKUP($B148&amp;$L148,'3 этап'!$A$2:$J$527,9,FALSE)),2)</f>
        <v>0</v>
      </c>
      <c r="I148">
        <f>ROUND(IF(ISERROR(VLOOKUP($B148&amp;$L148,'4 этап'!$A$2:$J$527,7,FALSE)),0,VLOOKUP($B148&amp;$L148,'4 этап'!$A$2:$J$527,7,FALSE)),2)</f>
        <v>154.9</v>
      </c>
      <c r="J148">
        <f>ROUND(IF(ISERROR(VLOOKUP($B148&amp;$L148,'5 этап'!$A$2:$N$527,13,FALSE)),0,VLOOKUP($B148&amp;$L148,'5 этап'!$A$2:$N$527,13,FALSE)),2)</f>
        <v>0</v>
      </c>
      <c r="K148">
        <f>LARGE(F148:I148,1)+LARGE(F148:I148,2)+LARGE(F148:I148,3)+J148</f>
        <v>154.9</v>
      </c>
      <c r="L148" t="s">
        <v>885</v>
      </c>
    </row>
    <row r="149" spans="1:12" x14ac:dyDescent="0.35">
      <c r="A149" s="3">
        <v>39</v>
      </c>
      <c r="B149" t="s">
        <v>698</v>
      </c>
      <c r="C149" t="s">
        <v>12</v>
      </c>
      <c r="D149">
        <v>18</v>
      </c>
      <c r="E149" t="s">
        <v>96</v>
      </c>
      <c r="F149">
        <f>ROUND(IF(ISERROR(VLOOKUP($B149&amp;$L149,'1 этап'!$A$4:$K$519,10,FALSE)),0,VLOOKUP($B149&amp;$L149,'1 этап'!$A$4:$K$519,10,FALSE)),2)</f>
        <v>0</v>
      </c>
      <c r="G149">
        <f>ROUND(IF(ISERROR(VLOOKUP($B149&amp;$L149,'2 этап'!$A$2:$J$527,10,FALSE)),0,VLOOKUP($B149&amp;$L149,'2 этап'!$A$2:$J$527,10,FALSE)),2)</f>
        <v>0</v>
      </c>
      <c r="H149">
        <f>ROUND(IF(ISERROR(VLOOKUP($B149&amp;$L149,'3 этап'!$A$2:$J$527,9,FALSE)),0,VLOOKUP($B149&amp;$L149,'3 этап'!$A$2:$J$527,9,FALSE)),2)</f>
        <v>152.19999999999999</v>
      </c>
      <c r="I149">
        <f>ROUND(IF(ISERROR(VLOOKUP($B149&amp;$L149,'4 этап'!$A$2:$J$527,7,FALSE)),0,VLOOKUP($B149&amp;$L149,'4 этап'!$A$2:$J$527,7,FALSE)),2)</f>
        <v>0</v>
      </c>
      <c r="J149">
        <f>ROUND(IF(ISERROR(VLOOKUP($B149&amp;$L149,'5 этап'!$A$2:$N$527,13,FALSE)),0,VLOOKUP($B149&amp;$L149,'5 этап'!$A$2:$N$527,13,FALSE)),2)</f>
        <v>0</v>
      </c>
      <c r="K149">
        <f>LARGE(F149:I149,1)+LARGE(F149:I149,2)+LARGE(F149:I149,3)+J149</f>
        <v>152.19999999999999</v>
      </c>
      <c r="L149" t="s">
        <v>885</v>
      </c>
    </row>
    <row r="150" spans="1:12" x14ac:dyDescent="0.35">
      <c r="A150" s="3">
        <v>40</v>
      </c>
      <c r="B150" t="s">
        <v>834</v>
      </c>
      <c r="E150" t="s">
        <v>45</v>
      </c>
      <c r="F150">
        <f>ROUND(IF(ISERROR(VLOOKUP($B150&amp;$L150,'1 этап'!$A$4:$K$519,10,FALSE)),0,VLOOKUP($B150&amp;$L150,'1 этап'!$A$4:$K$519,10,FALSE)),2)</f>
        <v>0</v>
      </c>
      <c r="G150">
        <f>ROUND(IF(ISERROR(VLOOKUP($B150&amp;$L150,'2 этап'!$A$2:$J$527,10,FALSE)),0,VLOOKUP($B150&amp;$L150,'2 этап'!$A$2:$J$527,10,FALSE)),2)</f>
        <v>0</v>
      </c>
      <c r="H150">
        <f>ROUND(IF(ISERROR(VLOOKUP($B150&amp;$L150,'3 этап'!$A$2:$J$527,9,FALSE)),0,VLOOKUP($B150&amp;$L150,'3 этап'!$A$2:$J$527,9,FALSE)),2)</f>
        <v>0</v>
      </c>
      <c r="I150">
        <f>ROUND(IF(ISERROR(VLOOKUP($B150&amp;$L150,'4 этап'!$A$2:$J$527,7,FALSE)),0,VLOOKUP($B150&amp;$L150,'4 этап'!$A$2:$J$527,7,FALSE)),2)</f>
        <v>144.19999999999999</v>
      </c>
      <c r="J150">
        <f>ROUND(IF(ISERROR(VLOOKUP($B150&amp;$L150,'5 этап'!$A$2:$N$527,13,FALSE)),0,VLOOKUP($B150&amp;$L150,'5 этап'!$A$2:$N$527,13,FALSE)),2)</f>
        <v>47.6</v>
      </c>
      <c r="K150">
        <f>LARGE(F150:I150,1)+LARGE(F150:I150,2)+LARGE(F150:I150,3)+J150</f>
        <v>191.79999999999998</v>
      </c>
      <c r="L150" t="s">
        <v>885</v>
      </c>
    </row>
    <row r="151" spans="1:12" x14ac:dyDescent="0.35">
      <c r="A151" s="3">
        <v>41</v>
      </c>
      <c r="B151" t="s">
        <v>102</v>
      </c>
      <c r="C151" t="s">
        <v>12</v>
      </c>
      <c r="D151">
        <v>18</v>
      </c>
      <c r="E151" t="s">
        <v>49</v>
      </c>
      <c r="F151">
        <f>ROUND(IF(ISERROR(VLOOKUP($B151&amp;$L151,'1 этап'!$A$4:$K$519,10,FALSE)),0,VLOOKUP($B151&amp;$L151,'1 этап'!$A$4:$K$519,10,FALSE)),2)</f>
        <v>141</v>
      </c>
      <c r="G151">
        <f>ROUND(IF(ISERROR(VLOOKUP($B151&amp;$L151,'2 этап'!$A$2:$J$527,10,FALSE)),0,VLOOKUP($B151&amp;$L151,'2 этап'!$A$2:$J$527,10,FALSE)),2)</f>
        <v>0</v>
      </c>
      <c r="H151">
        <f>ROUND(IF(ISERROR(VLOOKUP($B151&amp;$L151,'3 этап'!$A$2:$J$527,9,FALSE)),0,VLOOKUP($B151&amp;$L151,'3 этап'!$A$2:$J$527,9,FALSE)),2)</f>
        <v>0</v>
      </c>
      <c r="I151">
        <f>ROUND(IF(ISERROR(VLOOKUP($B151&amp;$L151,'4 этап'!$A$2:$J$527,7,FALSE)),0,VLOOKUP($B151&amp;$L151,'4 этап'!$A$2:$J$527,7,FALSE)),2)</f>
        <v>0</v>
      </c>
      <c r="J151">
        <f>ROUND(IF(ISERROR(VLOOKUP($B151&amp;$L151,'5 этап'!$A$2:$N$527,13,FALSE)),0,VLOOKUP($B151&amp;$L151,'5 этап'!$A$2:$N$527,13,FALSE)),2)</f>
        <v>0</v>
      </c>
      <c r="K151">
        <f>LARGE(F151:I151,1)+LARGE(F151:I151,2)+LARGE(F151:I151,3)+J151</f>
        <v>141</v>
      </c>
      <c r="L151" t="s">
        <v>885</v>
      </c>
    </row>
    <row r="152" spans="1:12" x14ac:dyDescent="0.35">
      <c r="A152" s="3">
        <v>42</v>
      </c>
      <c r="B152" t="s">
        <v>103</v>
      </c>
      <c r="C152" t="s">
        <v>12</v>
      </c>
      <c r="D152">
        <v>18</v>
      </c>
      <c r="E152" t="s">
        <v>64</v>
      </c>
      <c r="F152">
        <f>ROUND(IF(ISERROR(VLOOKUP($B152&amp;$L152,'1 этап'!$A$4:$K$519,10,FALSE)),0,VLOOKUP($B152&amp;$L152,'1 этап'!$A$4:$K$519,10,FALSE)),2)</f>
        <v>139.69999999999999</v>
      </c>
      <c r="G152">
        <f>ROUND(IF(ISERROR(VLOOKUP($B152&amp;$L152,'2 этап'!$A$2:$J$527,10,FALSE)),0,VLOOKUP($B152&amp;$L152,'2 этап'!$A$2:$J$527,10,FALSE)),2)</f>
        <v>0</v>
      </c>
      <c r="H152">
        <f>ROUND(IF(ISERROR(VLOOKUP($B152&amp;$L152,'3 этап'!$A$2:$J$527,9,FALSE)),0,VLOOKUP($B152&amp;$L152,'3 этап'!$A$2:$J$527,9,FALSE)),2)</f>
        <v>0</v>
      </c>
      <c r="I152">
        <f>ROUND(IF(ISERROR(VLOOKUP($B152&amp;$L152,'4 этап'!$A$2:$J$527,7,FALSE)),0,VLOOKUP($B152&amp;$L152,'4 этап'!$A$2:$J$527,7,FALSE)),2)</f>
        <v>0</v>
      </c>
      <c r="J152">
        <f>ROUND(IF(ISERROR(VLOOKUP($B152&amp;$L152,'5 этап'!$A$2:$N$527,13,FALSE)),0,VLOOKUP($B152&amp;$L152,'5 этап'!$A$2:$N$527,13,FALSE)),2)</f>
        <v>103.4</v>
      </c>
      <c r="K152">
        <f>LARGE(F152:I152,1)+LARGE(F152:I152,2)+LARGE(F152:I152,3)+J152</f>
        <v>243.1</v>
      </c>
      <c r="L152" t="s">
        <v>885</v>
      </c>
    </row>
    <row r="153" spans="1:12" x14ac:dyDescent="0.35">
      <c r="A153" s="3">
        <v>43</v>
      </c>
      <c r="B153" t="s">
        <v>699</v>
      </c>
      <c r="C153" t="s">
        <v>12</v>
      </c>
      <c r="D153">
        <v>18</v>
      </c>
      <c r="E153" t="s">
        <v>96</v>
      </c>
      <c r="F153">
        <f>ROUND(IF(ISERROR(VLOOKUP($B153&amp;$L153,'1 этап'!$A$4:$K$519,10,FALSE)),0,VLOOKUP($B153&amp;$L153,'1 этап'!$A$4:$K$519,10,FALSE)),2)</f>
        <v>0</v>
      </c>
      <c r="G153">
        <f>ROUND(IF(ISERROR(VLOOKUP($B153&amp;$L153,'2 этап'!$A$2:$J$527,10,FALSE)),0,VLOOKUP($B153&amp;$L153,'2 этап'!$A$2:$J$527,10,FALSE)),2)</f>
        <v>0</v>
      </c>
      <c r="H153">
        <f>ROUND(IF(ISERROR(VLOOKUP($B153&amp;$L153,'3 этап'!$A$2:$J$527,9,FALSE)),0,VLOOKUP($B153&amp;$L153,'3 этап'!$A$2:$J$527,9,FALSE)),2)</f>
        <v>117</v>
      </c>
      <c r="I153">
        <f>ROUND(IF(ISERROR(VLOOKUP($B153&amp;$L153,'4 этап'!$A$2:$J$527,7,FALSE)),0,VLOOKUP($B153&amp;$L153,'4 этап'!$A$2:$J$527,7,FALSE)),2)</f>
        <v>0</v>
      </c>
      <c r="J153">
        <f>ROUND(IF(ISERROR(VLOOKUP($B153&amp;$L153,'5 этап'!$A$2:$N$527,13,FALSE)),0,VLOOKUP($B153&amp;$L153,'5 этап'!$A$2:$N$527,13,FALSE)),2)</f>
        <v>0</v>
      </c>
      <c r="K153">
        <f>LARGE(F153:I153,1)+LARGE(F153:I153,2)+LARGE(F153:I153,3)+J153</f>
        <v>117</v>
      </c>
      <c r="L153" t="s">
        <v>885</v>
      </c>
    </row>
    <row r="154" spans="1:12" x14ac:dyDescent="0.35">
      <c r="A154" s="3">
        <v>44</v>
      </c>
      <c r="B154" t="s">
        <v>700</v>
      </c>
      <c r="C154" t="s">
        <v>12</v>
      </c>
      <c r="D154">
        <v>18</v>
      </c>
      <c r="E154" t="s">
        <v>51</v>
      </c>
      <c r="F154">
        <f>ROUND(IF(ISERROR(VLOOKUP($B154&amp;$L154,'1 этап'!$A$4:$K$519,10,FALSE)),0,VLOOKUP($B154&amp;$L154,'1 этап'!$A$4:$K$519,10,FALSE)),2)</f>
        <v>0</v>
      </c>
      <c r="G154">
        <f>ROUND(IF(ISERROR(VLOOKUP($B154&amp;$L154,'2 этап'!$A$2:$J$527,10,FALSE)),0,VLOOKUP($B154&amp;$L154,'2 этап'!$A$2:$J$527,10,FALSE)),2)</f>
        <v>0</v>
      </c>
      <c r="H154">
        <f>ROUND(IF(ISERROR(VLOOKUP($B154&amp;$L154,'3 этап'!$A$2:$J$527,9,FALSE)),0,VLOOKUP($B154&amp;$L154,'3 этап'!$A$2:$J$527,9,FALSE)),2)</f>
        <v>112.5</v>
      </c>
      <c r="I154">
        <f>ROUND(IF(ISERROR(VLOOKUP($B154&amp;$L154,'4 этап'!$A$2:$J$527,7,FALSE)),0,VLOOKUP($B154&amp;$L154,'4 этап'!$A$2:$J$527,7,FALSE)),2)</f>
        <v>0</v>
      </c>
      <c r="J154">
        <f>ROUND(IF(ISERROR(VLOOKUP($B154&amp;$L154,'5 этап'!$A$2:$N$527,13,FALSE)),0,VLOOKUP($B154&amp;$L154,'5 этап'!$A$2:$N$527,13,FALSE)),2)</f>
        <v>131.30000000000001</v>
      </c>
      <c r="K154">
        <f>LARGE(F154:I154,1)+LARGE(F154:I154,2)+LARGE(F154:I154,3)+J154</f>
        <v>243.8</v>
      </c>
      <c r="L154" t="s">
        <v>885</v>
      </c>
    </row>
    <row r="155" spans="1:12" x14ac:dyDescent="0.35">
      <c r="A155" s="3">
        <v>45</v>
      </c>
      <c r="B155" t="s">
        <v>107</v>
      </c>
      <c r="C155" t="s">
        <v>12</v>
      </c>
      <c r="D155">
        <v>18</v>
      </c>
      <c r="E155" t="s">
        <v>49</v>
      </c>
      <c r="F155">
        <f>ROUND(IF(ISERROR(VLOOKUP($B155&amp;$L155,'1 этап'!$A$4:$K$519,10,FALSE)),0,VLOOKUP($B155&amp;$L155,'1 этап'!$A$4:$K$519,10,FALSE)),2)</f>
        <v>102.5</v>
      </c>
      <c r="G155">
        <f>ROUND(IF(ISERROR(VLOOKUP($B155&amp;$L155,'2 этап'!$A$2:$J$527,10,FALSE)),0,VLOOKUP($B155&amp;$L155,'2 этап'!$A$2:$J$527,10,FALSE)),2)</f>
        <v>0</v>
      </c>
      <c r="H155">
        <f>ROUND(IF(ISERROR(VLOOKUP($B155&amp;$L155,'3 этап'!$A$2:$J$527,9,FALSE)),0,VLOOKUP($B155&amp;$L155,'3 этап'!$A$2:$J$527,9,FALSE)),2)</f>
        <v>0</v>
      </c>
      <c r="I155">
        <f>ROUND(IF(ISERROR(VLOOKUP($B155&amp;$L155,'4 этап'!$A$2:$J$527,7,FALSE)),0,VLOOKUP($B155&amp;$L155,'4 этап'!$A$2:$J$527,7,FALSE)),2)</f>
        <v>0</v>
      </c>
      <c r="J155">
        <f>ROUND(IF(ISERROR(VLOOKUP($B155&amp;$L155,'5 этап'!$A$2:$N$527,13,FALSE)),0,VLOOKUP($B155&amp;$L155,'5 этап'!$A$2:$N$527,13,FALSE)),2)</f>
        <v>0</v>
      </c>
      <c r="K155">
        <f>LARGE(F155:I155,1)+LARGE(F155:I155,2)+LARGE(F155:I155,3)+J155</f>
        <v>102.5</v>
      </c>
      <c r="L155" t="s">
        <v>885</v>
      </c>
    </row>
    <row r="156" spans="1:12" x14ac:dyDescent="0.35">
      <c r="A156" s="3">
        <v>46</v>
      </c>
      <c r="B156" t="s">
        <v>550</v>
      </c>
      <c r="C156" t="s">
        <v>12</v>
      </c>
      <c r="D156">
        <v>18</v>
      </c>
      <c r="E156" t="s">
        <v>17</v>
      </c>
      <c r="F156">
        <f>ROUND(IF(ISERROR(VLOOKUP($B156&amp;$L156,'1 этап'!$A$4:$K$519,10,FALSE)),0,VLOOKUP($B156&amp;$L156,'1 этап'!$A$4:$K$519,10,FALSE)),2)</f>
        <v>0</v>
      </c>
      <c r="G156">
        <f>ROUND(IF(ISERROR(VLOOKUP($B156&amp;$L156,'2 этап'!$A$2:$J$527,10,FALSE)),0,VLOOKUP($B156&amp;$L156,'2 этап'!$A$2:$J$527,10,FALSE)),2)</f>
        <v>97.9</v>
      </c>
      <c r="H156">
        <f>ROUND(IF(ISERROR(VLOOKUP($B156&amp;$L156,'3 этап'!$A$2:$J$527,9,FALSE)),0,VLOOKUP($B156&amp;$L156,'3 этап'!$A$2:$J$527,9,FALSE)),2)</f>
        <v>0</v>
      </c>
      <c r="I156">
        <f>ROUND(IF(ISERROR(VLOOKUP($B156&amp;$L156,'4 этап'!$A$2:$J$527,7,FALSE)),0,VLOOKUP($B156&amp;$L156,'4 этап'!$A$2:$J$527,7,FALSE)),2)</f>
        <v>0</v>
      </c>
      <c r="J156">
        <f>ROUND(IF(ISERROR(VLOOKUP($B156&amp;$L156,'5 этап'!$A$2:$N$527,13,FALSE)),0,VLOOKUP($B156&amp;$L156,'5 этап'!$A$2:$N$527,13,FALSE)),2)</f>
        <v>0</v>
      </c>
      <c r="K156">
        <f>LARGE(F156:I156,1)+LARGE(F156:I156,2)+LARGE(F156:I156,3)+J156</f>
        <v>97.9</v>
      </c>
      <c r="L156" t="s">
        <v>885</v>
      </c>
    </row>
    <row r="157" spans="1:12" x14ac:dyDescent="0.35">
      <c r="A157" s="3">
        <v>47</v>
      </c>
      <c r="B157" t="s">
        <v>109</v>
      </c>
      <c r="C157" t="s">
        <v>12</v>
      </c>
      <c r="D157">
        <v>18</v>
      </c>
      <c r="E157" t="s">
        <v>53</v>
      </c>
      <c r="F157">
        <f>ROUND(IF(ISERROR(VLOOKUP($B157&amp;$L157,'1 этап'!$A$4:$K$519,10,FALSE)),0,VLOOKUP($B157&amp;$L157,'1 этап'!$A$4:$K$519,10,FALSE)),2)</f>
        <v>93.3</v>
      </c>
      <c r="G157">
        <f>ROUND(IF(ISERROR(VLOOKUP($B157&amp;$L157,'2 этап'!$A$2:$J$527,10,FALSE)),0,VLOOKUP($B157&amp;$L157,'2 этап'!$A$2:$J$527,10,FALSE)),2)</f>
        <v>0</v>
      </c>
      <c r="H157">
        <f>ROUND(IF(ISERROR(VLOOKUP($B157&amp;$L157,'3 этап'!$A$2:$J$527,9,FALSE)),0,VLOOKUP($B157&amp;$L157,'3 этап'!$A$2:$J$527,9,FALSE)),2)</f>
        <v>0</v>
      </c>
      <c r="I157">
        <f>ROUND(IF(ISERROR(VLOOKUP($B157&amp;$L157,'4 этап'!$A$2:$J$527,7,FALSE)),0,VLOOKUP($B157&amp;$L157,'4 этап'!$A$2:$J$527,7,FALSE)),2)</f>
        <v>0</v>
      </c>
      <c r="J157">
        <f>ROUND(IF(ISERROR(VLOOKUP($B157&amp;$L157,'5 этап'!$A$2:$N$527,13,FALSE)),0,VLOOKUP($B157&amp;$L157,'5 этап'!$A$2:$N$527,13,FALSE)),2)</f>
        <v>0</v>
      </c>
      <c r="K157">
        <f>LARGE(F157:I157,1)+LARGE(F157:I157,2)+LARGE(F157:I157,3)+J157</f>
        <v>93.3</v>
      </c>
      <c r="L157" t="s">
        <v>885</v>
      </c>
    </row>
    <row r="158" spans="1:12" x14ac:dyDescent="0.35">
      <c r="A158" s="3">
        <v>48</v>
      </c>
      <c r="B158" t="s">
        <v>835</v>
      </c>
      <c r="E158" t="s">
        <v>528</v>
      </c>
      <c r="F158">
        <f>ROUND(IF(ISERROR(VLOOKUP($B158&amp;$L158,'1 этап'!$A$4:$K$519,10,FALSE)),0,VLOOKUP($B158&amp;$L158,'1 этап'!$A$4:$K$519,10,FALSE)),2)</f>
        <v>0</v>
      </c>
      <c r="G158">
        <f>ROUND(IF(ISERROR(VLOOKUP($B158&amp;$L158,'2 этап'!$A$2:$J$527,10,FALSE)),0,VLOOKUP($B158&amp;$L158,'2 этап'!$A$2:$J$527,10,FALSE)),2)</f>
        <v>0</v>
      </c>
      <c r="H158">
        <f>ROUND(IF(ISERROR(VLOOKUP($B158&amp;$L158,'3 этап'!$A$2:$J$527,9,FALSE)),0,VLOOKUP($B158&amp;$L158,'3 этап'!$A$2:$J$527,9,FALSE)),2)</f>
        <v>0</v>
      </c>
      <c r="I158">
        <f>ROUND(IF(ISERROR(VLOOKUP($B158&amp;$L158,'4 этап'!$A$2:$J$527,7,FALSE)),0,VLOOKUP($B158&amp;$L158,'4 этап'!$A$2:$J$527,7,FALSE)),2)</f>
        <v>84.7</v>
      </c>
      <c r="J158">
        <f>ROUND(IF(ISERROR(VLOOKUP($B158&amp;$L158,'5 этап'!$A$2:$N$527,13,FALSE)),0,VLOOKUP($B158&amp;$L158,'5 этап'!$A$2:$N$527,13,FALSE)),2)</f>
        <v>9.5</v>
      </c>
      <c r="K158">
        <f>LARGE(F158:I158,1)+LARGE(F158:I158,2)+LARGE(F158:I158,3)+J158</f>
        <v>94.2</v>
      </c>
      <c r="L158" t="s">
        <v>885</v>
      </c>
    </row>
    <row r="159" spans="1:12" x14ac:dyDescent="0.35">
      <c r="A159" s="3">
        <v>49</v>
      </c>
      <c r="B159" t="s">
        <v>112</v>
      </c>
      <c r="C159" t="s">
        <v>12</v>
      </c>
      <c r="D159">
        <v>18</v>
      </c>
      <c r="E159" t="s">
        <v>17</v>
      </c>
      <c r="F159">
        <f>ROUND(IF(ISERROR(VLOOKUP($B159&amp;$L159,'1 этап'!$A$4:$K$519,10,FALSE)),0,VLOOKUP($B159&amp;$L159,'1 этап'!$A$4:$K$519,10,FALSE)),2)</f>
        <v>78.5</v>
      </c>
      <c r="G159">
        <f>ROUND(IF(ISERROR(VLOOKUP($B159&amp;$L159,'2 этап'!$A$2:$J$527,10,FALSE)),0,VLOOKUP($B159&amp;$L159,'2 этап'!$A$2:$J$527,10,FALSE)),2)</f>
        <v>0</v>
      </c>
      <c r="H159">
        <f>ROUND(IF(ISERROR(VLOOKUP($B159&amp;$L159,'3 этап'!$A$2:$J$527,9,FALSE)),0,VLOOKUP($B159&amp;$L159,'3 этап'!$A$2:$J$527,9,FALSE)),2)</f>
        <v>0</v>
      </c>
      <c r="I159">
        <f>ROUND(IF(ISERROR(VLOOKUP($B159&amp;$L159,'4 этап'!$A$2:$J$527,7,FALSE)),0,VLOOKUP($B159&amp;$L159,'4 этап'!$A$2:$J$527,7,FALSE)),2)</f>
        <v>0</v>
      </c>
      <c r="J159">
        <f>ROUND(IF(ISERROR(VLOOKUP($B159&amp;$L159,'5 этап'!$A$2:$N$527,13,FALSE)),0,VLOOKUP($B159&amp;$L159,'5 этап'!$A$2:$N$527,13,FALSE)),2)</f>
        <v>0</v>
      </c>
      <c r="K159">
        <f>LARGE(F159:I159,1)+LARGE(F159:I159,2)+LARGE(F159:I159,3)+J159</f>
        <v>78.5</v>
      </c>
      <c r="L159" t="s">
        <v>885</v>
      </c>
    </row>
    <row r="160" spans="1:12" x14ac:dyDescent="0.35">
      <c r="A160" s="3">
        <v>50</v>
      </c>
      <c r="B160" t="s">
        <v>551</v>
      </c>
      <c r="C160" t="s">
        <v>12</v>
      </c>
      <c r="D160">
        <v>18</v>
      </c>
      <c r="E160" t="s">
        <v>53</v>
      </c>
      <c r="F160">
        <f>ROUND(IF(ISERROR(VLOOKUP($B160&amp;$L160,'1 этап'!$A$4:$K$519,10,FALSE)),0,VLOOKUP($B160&amp;$L160,'1 этап'!$A$4:$K$519,10,FALSE)),2)</f>
        <v>0</v>
      </c>
      <c r="G160">
        <f>ROUND(IF(ISERROR(VLOOKUP($B160&amp;$L160,'2 этап'!$A$2:$J$527,10,FALSE)),0,VLOOKUP($B160&amp;$L160,'2 этап'!$A$2:$J$527,10,FALSE)),2)</f>
        <v>47.3</v>
      </c>
      <c r="H160">
        <f>ROUND(IF(ISERROR(VLOOKUP($B160&amp;$L160,'3 этап'!$A$2:$J$527,9,FALSE)),0,VLOOKUP($B160&amp;$L160,'3 этап'!$A$2:$J$527,9,FALSE)),2)</f>
        <v>0</v>
      </c>
      <c r="I160">
        <f>ROUND(IF(ISERROR(VLOOKUP($B160&amp;$L160,'4 этап'!$A$2:$J$527,7,FALSE)),0,VLOOKUP($B160&amp;$L160,'4 этап'!$A$2:$J$527,7,FALSE)),2)</f>
        <v>0</v>
      </c>
      <c r="J160">
        <f>ROUND(IF(ISERROR(VLOOKUP($B160&amp;$L160,'5 этап'!$A$2:$N$527,13,FALSE)),0,VLOOKUP($B160&amp;$L160,'5 этап'!$A$2:$N$527,13,FALSE)),2)</f>
        <v>0</v>
      </c>
      <c r="K160">
        <f>LARGE(F160:I160,1)+LARGE(F160:I160,2)+LARGE(F160:I160,3)+J160</f>
        <v>47.3</v>
      </c>
      <c r="L160" t="s">
        <v>885</v>
      </c>
    </row>
    <row r="161" spans="1:12" x14ac:dyDescent="0.35">
      <c r="A161" s="3">
        <v>51</v>
      </c>
      <c r="B161" t="s">
        <v>115</v>
      </c>
      <c r="C161" t="s">
        <v>12</v>
      </c>
      <c r="D161">
        <v>18</v>
      </c>
      <c r="E161" t="s">
        <v>25</v>
      </c>
      <c r="F161">
        <f>ROUND(IF(ISERROR(VLOOKUP($B161&amp;$L161,'1 этап'!$A$4:$K$519,10,FALSE)),0,VLOOKUP($B161&amp;$L161,'1 этап'!$A$4:$K$519,10,FALSE)),2)</f>
        <v>16.600000000000001</v>
      </c>
      <c r="G161">
        <f>ROUND(IF(ISERROR(VLOOKUP($B161&amp;$L161,'2 этап'!$A$2:$J$527,10,FALSE)),0,VLOOKUP($B161&amp;$L161,'2 этап'!$A$2:$J$527,10,FALSE)),2)</f>
        <v>0</v>
      </c>
      <c r="H161">
        <f>ROUND(IF(ISERROR(VLOOKUP($B161&amp;$L161,'3 этап'!$A$2:$J$527,9,FALSE)),0,VLOOKUP($B161&amp;$L161,'3 этап'!$A$2:$J$527,9,FALSE)),2)</f>
        <v>0</v>
      </c>
      <c r="I161">
        <f>ROUND(IF(ISERROR(VLOOKUP($B161&amp;$L161,'4 этап'!$A$2:$J$527,7,FALSE)),0,VLOOKUP($B161&amp;$L161,'4 этап'!$A$2:$J$527,7,FALSE)),2)</f>
        <v>0</v>
      </c>
      <c r="J161">
        <f>ROUND(IF(ISERROR(VLOOKUP($B161&amp;$L161,'5 этап'!$A$2:$N$527,13,FALSE)),0,VLOOKUP($B161&amp;$L161,'5 этап'!$A$2:$N$527,13,FALSE)),2)</f>
        <v>0</v>
      </c>
      <c r="K161">
        <f>LARGE(F161:I161,1)+LARGE(F161:I161,2)+LARGE(F161:I161,3)+J161</f>
        <v>16.600000000000001</v>
      </c>
      <c r="L161" t="s">
        <v>885</v>
      </c>
    </row>
    <row r="162" spans="1:12" x14ac:dyDescent="0.35">
      <c r="A162" s="3">
        <v>52</v>
      </c>
      <c r="B162" t="s">
        <v>701</v>
      </c>
      <c r="C162" t="s">
        <v>12</v>
      </c>
      <c r="D162">
        <v>18</v>
      </c>
      <c r="E162" t="s">
        <v>40</v>
      </c>
      <c r="F162">
        <f>ROUND(IF(ISERROR(VLOOKUP($B162&amp;$L162,'1 этап'!$A$4:$K$519,10,FALSE)),0,VLOOKUP($B162&amp;$L162,'1 этап'!$A$4:$K$519,10,FALSE)),2)</f>
        <v>0</v>
      </c>
      <c r="G162">
        <f>ROUND(IF(ISERROR(VLOOKUP($B162&amp;$L162,'2 этап'!$A$2:$J$527,10,FALSE)),0,VLOOKUP($B162&amp;$L162,'2 этап'!$A$2:$J$527,10,FALSE)),2)</f>
        <v>0</v>
      </c>
      <c r="H162">
        <f>ROUND(IF(ISERROR(VLOOKUP($B162&amp;$L162,'3 этап'!$A$2:$J$527,9,FALSE)),0,VLOOKUP($B162&amp;$L162,'3 этап'!$A$2:$J$527,9,FALSE)),2)</f>
        <v>12.2</v>
      </c>
      <c r="I162">
        <f>ROUND(IF(ISERROR(VLOOKUP($B162&amp;$L162,'4 этап'!$A$2:$J$527,7,FALSE)),0,VLOOKUP($B162&amp;$L162,'4 этап'!$A$2:$J$527,7,FALSE)),2)</f>
        <v>0</v>
      </c>
      <c r="J162">
        <f>ROUND(IF(ISERROR(VLOOKUP($B162&amp;$L162,'5 этап'!$A$2:$N$527,13,FALSE)),0,VLOOKUP($B162&amp;$L162,'5 этап'!$A$2:$N$527,13,FALSE)),2)</f>
        <v>40.799999999999997</v>
      </c>
      <c r="K162">
        <f>LARGE(F162:I162,1)+LARGE(F162:I162,2)+LARGE(F162:I162,3)+J162</f>
        <v>53</v>
      </c>
      <c r="L162" t="s">
        <v>885</v>
      </c>
    </row>
    <row r="163" spans="1:12" x14ac:dyDescent="0.35">
      <c r="A163" s="3">
        <v>53</v>
      </c>
      <c r="B163" t="s">
        <v>116</v>
      </c>
      <c r="C163" t="s">
        <v>12</v>
      </c>
      <c r="D163">
        <v>18</v>
      </c>
      <c r="E163" t="s">
        <v>34</v>
      </c>
      <c r="F163">
        <f>ROUND(IF(ISERROR(VLOOKUP($B163&amp;$L163,'1 этап'!$A$4:$K$519,10,FALSE)),0,VLOOKUP($B163&amp;$L163,'1 этап'!$A$4:$K$519,10,FALSE)),2)</f>
        <v>7.5</v>
      </c>
      <c r="G163">
        <f>ROUND(IF(ISERROR(VLOOKUP($B163&amp;$L163,'2 этап'!$A$2:$J$527,10,FALSE)),0,VLOOKUP($B163&amp;$L163,'2 этап'!$A$2:$J$527,10,FALSE)),2)</f>
        <v>0</v>
      </c>
      <c r="H163">
        <f>ROUND(IF(ISERROR(VLOOKUP($B163&amp;$L163,'3 этап'!$A$2:$J$527,9,FALSE)),0,VLOOKUP($B163&amp;$L163,'3 этап'!$A$2:$J$527,9,FALSE)),2)</f>
        <v>0</v>
      </c>
      <c r="I163">
        <f>ROUND(IF(ISERROR(VLOOKUP($B163&amp;$L163,'4 этап'!$A$2:$J$527,7,FALSE)),0,VLOOKUP($B163&amp;$L163,'4 этап'!$A$2:$J$527,7,FALSE)),2)</f>
        <v>0</v>
      </c>
      <c r="J163">
        <f>ROUND(IF(ISERROR(VLOOKUP($B163&amp;$L163,'5 этап'!$A$2:$N$527,13,FALSE)),0,VLOOKUP($B163&amp;$L163,'5 этап'!$A$2:$N$527,13,FALSE)),2)</f>
        <v>122.6</v>
      </c>
      <c r="K163">
        <f>LARGE(F163:I163,1)+LARGE(F163:I163,2)+LARGE(F163:I163,3)+J163</f>
        <v>130.1</v>
      </c>
      <c r="L163" t="s">
        <v>885</v>
      </c>
    </row>
    <row r="164" spans="1:12" x14ac:dyDescent="0.35">
      <c r="A164" s="3">
        <v>54</v>
      </c>
      <c r="B164" t="s">
        <v>119</v>
      </c>
      <c r="C164" t="s">
        <v>12</v>
      </c>
      <c r="D164">
        <v>18</v>
      </c>
      <c r="E164" t="s">
        <v>17</v>
      </c>
      <c r="F164">
        <f>ROUND(IF(ISERROR(VLOOKUP($B164&amp;$L164,'1 этап'!$A$4:$K$519,10,FALSE)),0,VLOOKUP($B164&amp;$L164,'1 этап'!$A$4:$K$519,10,FALSE)),2)</f>
        <v>1</v>
      </c>
      <c r="G164">
        <f>ROUND(IF(ISERROR(VLOOKUP($B164&amp;$L164,'2 этап'!$A$2:$J$527,10,FALSE)),0,VLOOKUP($B164&amp;$L164,'2 этап'!$A$2:$J$527,10,FALSE)),2)</f>
        <v>0</v>
      </c>
      <c r="H164">
        <f>ROUND(IF(ISERROR(VLOOKUP($B164&amp;$L164,'3 этап'!$A$2:$J$527,9,FALSE)),0,VLOOKUP($B164&amp;$L164,'3 этап'!$A$2:$J$527,9,FALSE)),2)</f>
        <v>1</v>
      </c>
      <c r="I164">
        <f>ROUND(IF(ISERROR(VLOOKUP($B164&amp;$L164,'4 этап'!$A$2:$J$527,7,FALSE)),0,VLOOKUP($B164&amp;$L164,'4 этап'!$A$2:$J$527,7,FALSE)),2)</f>
        <v>0</v>
      </c>
      <c r="J164">
        <f>ROUND(IF(ISERROR(VLOOKUP($B164&amp;$L164,'5 этап'!$A$2:$N$527,13,FALSE)),0,VLOOKUP($B164&amp;$L164,'5 этап'!$A$2:$N$527,13,FALSE)),2)</f>
        <v>0</v>
      </c>
      <c r="K164">
        <f>LARGE(F164:I164,1)+LARGE(F164:I164,2)+LARGE(F164:I164,3)+J164</f>
        <v>2</v>
      </c>
      <c r="L164" t="s">
        <v>885</v>
      </c>
    </row>
    <row r="165" spans="1:12" x14ac:dyDescent="0.35">
      <c r="A165" s="3">
        <v>55</v>
      </c>
      <c r="B165" t="s">
        <v>702</v>
      </c>
      <c r="C165" t="s">
        <v>375</v>
      </c>
      <c r="D165" t="s">
        <v>376</v>
      </c>
      <c r="E165" t="s">
        <v>703</v>
      </c>
      <c r="F165">
        <f>ROUND(IF(ISERROR(VLOOKUP($B165&amp;$L165,'1 этап'!$A$4:$K$519,10,FALSE)),0,VLOOKUP($B165&amp;$L165,'1 этап'!$A$4:$K$519,10,FALSE)),2)</f>
        <v>0</v>
      </c>
      <c r="G165">
        <f>ROUND(IF(ISERROR(VLOOKUP($B165&amp;$L165,'2 этап'!$A$2:$J$527,10,FALSE)),0,VLOOKUP($B165&amp;$L165,'2 этап'!$A$2:$J$527,10,FALSE)),2)</f>
        <v>0</v>
      </c>
      <c r="H165">
        <f>ROUND(IF(ISERROR(VLOOKUP($B165&amp;$L165,'3 этап'!$A$2:$J$527,9,FALSE)),0,VLOOKUP($B165&amp;$L165,'3 этап'!$A$2:$J$527,9,FALSE)),2)</f>
        <v>0</v>
      </c>
      <c r="I165">
        <f>ROUND(IF(ISERROR(VLOOKUP($B165&amp;$L165,'4 этап'!$A$2:$J$527,7,FALSE)),0,VLOOKUP($B165&amp;$L165,'4 этап'!$A$2:$J$527,7,FALSE)),2)</f>
        <v>0</v>
      </c>
      <c r="J165">
        <f>ROUND(IF(ISERROR(VLOOKUP($B165&amp;$L165,'5 этап'!$A$2:$N$527,13,FALSE)),0,VLOOKUP($B165&amp;$L165,'5 этап'!$A$2:$N$527,13,FALSE)),2)</f>
        <v>0</v>
      </c>
      <c r="K165">
        <f>LARGE(F165:I165,1)+LARGE(F165:I165,2)+LARGE(F165:I165,3)+J165</f>
        <v>0</v>
      </c>
      <c r="L165" t="s">
        <v>885</v>
      </c>
    </row>
    <row r="166" spans="1:12" x14ac:dyDescent="0.35">
      <c r="A166" s="3">
        <v>56</v>
      </c>
      <c r="B166" t="s">
        <v>120</v>
      </c>
      <c r="C166" t="s">
        <v>12</v>
      </c>
      <c r="D166">
        <v>18</v>
      </c>
      <c r="E166" t="s">
        <v>25</v>
      </c>
      <c r="F166">
        <f>ROUND(IF(ISERROR(VLOOKUP($B166&amp;$L166,'1 этап'!$A$4:$K$519,10,FALSE)),0,VLOOKUP($B166&amp;$L166,'1 этап'!$A$4:$K$519,10,FALSE)),2)</f>
        <v>0</v>
      </c>
      <c r="G166">
        <f>ROUND(IF(ISERROR(VLOOKUP($B166&amp;$L166,'2 этап'!$A$2:$J$527,10,FALSE)),0,VLOOKUP($B166&amp;$L166,'2 этап'!$A$2:$J$527,10,FALSE)),2)</f>
        <v>0</v>
      </c>
      <c r="H166">
        <f>ROUND(IF(ISERROR(VLOOKUP($B166&amp;$L166,'3 этап'!$A$2:$J$527,9,FALSE)),0,VLOOKUP($B166&amp;$L166,'3 этап'!$A$2:$J$527,9,FALSE)),2)</f>
        <v>0</v>
      </c>
      <c r="I166">
        <f>ROUND(IF(ISERROR(VLOOKUP($B166&amp;$L166,'4 этап'!$A$2:$J$527,7,FALSE)),0,VLOOKUP($B166&amp;$L166,'4 этап'!$A$2:$J$527,7,FALSE)),2)</f>
        <v>0</v>
      </c>
      <c r="J166">
        <f>ROUND(IF(ISERROR(VLOOKUP($B166&amp;$L166,'5 этап'!$A$2:$N$527,13,FALSE)),0,VLOOKUP($B166&amp;$L166,'5 этап'!$A$2:$N$527,13,FALSE)),2)</f>
        <v>0</v>
      </c>
      <c r="K166">
        <f>LARGE(F166:I166,1)+LARGE(F166:I166,2)+LARGE(F166:I166,3)+J166</f>
        <v>0</v>
      </c>
      <c r="L166" t="s">
        <v>885</v>
      </c>
    </row>
    <row r="167" spans="1:12" x14ac:dyDescent="0.35">
      <c r="J167">
        <f>ROUND(IF(ISERROR(VLOOKUP($B167&amp;$L167,'5 этап'!$A$2:$N$527,13,FALSE)),0,VLOOKUP($B167&amp;$L167,'5 этап'!$A$2:$N$527,13,FALSE)),2)</f>
        <v>0</v>
      </c>
      <c r="K167" t="e">
        <f t="shared" ref="K134:K197" si="2">LARGE(F167:I167,1)+LARGE(F167:I167,2)+LARGE(F167:I167,3)+J167</f>
        <v>#NUM!</v>
      </c>
    </row>
    <row r="168" spans="1:12" ht="15.5" x14ac:dyDescent="0.35">
      <c r="A168" s="1" t="s">
        <v>124</v>
      </c>
      <c r="J168">
        <f>ROUND(IF(ISERROR(VLOOKUP($B168&amp;$L168,'5 этап'!$A$2:$N$527,13,FALSE)),0,VLOOKUP($B168&amp;$L168,'5 этап'!$A$2:$N$527,13,FALSE)),2)</f>
        <v>0</v>
      </c>
      <c r="K168" t="e">
        <f t="shared" si="2"/>
        <v>#NUM!</v>
      </c>
    </row>
    <row r="169" spans="1:12" x14ac:dyDescent="0.35">
      <c r="J169">
        <f>ROUND(IF(ISERROR(VLOOKUP($B169&amp;$L169,'5 этап'!$A$2:$N$527,13,FALSE)),0,VLOOKUP($B169&amp;$L169,'5 этап'!$A$2:$N$527,13,FALSE)),2)</f>
        <v>0</v>
      </c>
      <c r="K169" t="e">
        <f t="shared" si="2"/>
        <v>#NUM!</v>
      </c>
    </row>
    <row r="170" spans="1:12" x14ac:dyDescent="0.35">
      <c r="A170" s="2" t="s">
        <v>2</v>
      </c>
      <c r="B170" t="s">
        <v>3</v>
      </c>
      <c r="C170" t="s">
        <v>877</v>
      </c>
      <c r="F170" t="s">
        <v>878</v>
      </c>
      <c r="G170" t="s">
        <v>881</v>
      </c>
      <c r="H170" t="s">
        <v>879</v>
      </c>
      <c r="I170" t="s">
        <v>880</v>
      </c>
      <c r="J170" t="s">
        <v>899</v>
      </c>
      <c r="K170" t="s">
        <v>882</v>
      </c>
    </row>
    <row r="171" spans="1:12" x14ac:dyDescent="0.35">
      <c r="A171" s="3">
        <v>1</v>
      </c>
      <c r="B171" t="s">
        <v>128</v>
      </c>
      <c r="C171" t="s">
        <v>12</v>
      </c>
      <c r="D171">
        <v>18</v>
      </c>
      <c r="E171" t="s">
        <v>85</v>
      </c>
      <c r="F171">
        <f>ROUND(IF(ISERROR(VLOOKUP($B171&amp;$L171,'1 этап'!$A$4:$K$519,10,FALSE)),0,VLOOKUP($B171&amp;$L171,'1 этап'!$A$4:$K$519,10,FALSE)),2)</f>
        <v>199.5</v>
      </c>
      <c r="G171">
        <f>ROUND(IF(ISERROR(VLOOKUP($B171&amp;$L171,'2 этап'!$A$2:$J$527,10,FALSE)),0,VLOOKUP($B171&amp;$L171,'2 этап'!$A$2:$J$527,10,FALSE)),2)</f>
        <v>191.6</v>
      </c>
      <c r="H171">
        <f>ROUND(IF(ISERROR(VLOOKUP($B171&amp;$L171,'3 этап'!$A$2:$J$527,9,FALSE)),0,VLOOKUP($B171&amp;$L171,'3 этап'!$A$2:$J$527,9,FALSE)),2)</f>
        <v>191.6</v>
      </c>
      <c r="I171">
        <f>ROUND(IF(ISERROR(VLOOKUP($B171&amp;$L171,'4 этап'!$A$2:$J$527,7,FALSE)),0,VLOOKUP($B171&amp;$L171,'4 этап'!$A$2:$J$527,7,FALSE)),2)</f>
        <v>200</v>
      </c>
      <c r="J171">
        <f>ROUND(IF(ISERROR(VLOOKUP($B171&amp;$L171,'5 этап'!$A$2:$N$527,13,FALSE)),0,VLOOKUP($B171&amp;$L171,'5 этап'!$A$2:$N$527,13,FALSE)),2)</f>
        <v>200</v>
      </c>
      <c r="K171">
        <f>LARGE(F171:I171,1)+LARGE(F171:I171,2)+LARGE(F171:I171,3)+J171</f>
        <v>791.1</v>
      </c>
      <c r="L171" t="s">
        <v>886</v>
      </c>
    </row>
    <row r="172" spans="1:12" x14ac:dyDescent="0.35">
      <c r="A172" s="3">
        <v>2</v>
      </c>
      <c r="B172" t="s">
        <v>127</v>
      </c>
      <c r="C172" t="s">
        <v>12</v>
      </c>
      <c r="D172">
        <v>18</v>
      </c>
      <c r="E172" t="s">
        <v>27</v>
      </c>
      <c r="F172">
        <f>ROUND(IF(ISERROR(VLOOKUP($B172&amp;$L172,'1 этап'!$A$4:$K$519,10,FALSE)),0,VLOOKUP($B172&amp;$L172,'1 этап'!$A$4:$K$519,10,FALSE)),2)</f>
        <v>199.9</v>
      </c>
      <c r="G172">
        <f>ROUND(IF(ISERROR(VLOOKUP($B172&amp;$L172,'2 этап'!$A$2:$J$527,10,FALSE)),0,VLOOKUP($B172&amp;$L172,'2 этап'!$A$2:$J$527,10,FALSE)),2)</f>
        <v>183.1</v>
      </c>
      <c r="H172">
        <f>ROUND(IF(ISERROR(VLOOKUP($B172&amp;$L172,'3 этап'!$A$2:$J$527,9,FALSE)),0,VLOOKUP($B172&amp;$L172,'3 этап'!$A$2:$J$527,9,FALSE)),2)</f>
        <v>200</v>
      </c>
      <c r="I172">
        <f>ROUND(IF(ISERROR(VLOOKUP($B172&amp;$L172,'4 этап'!$A$2:$J$527,7,FALSE)),0,VLOOKUP($B172&amp;$L172,'4 этап'!$A$2:$J$527,7,FALSE)),2)</f>
        <v>197.1</v>
      </c>
      <c r="J172">
        <f>ROUND(IF(ISERROR(VLOOKUP($B172&amp;$L172,'5 этап'!$A$2:$N$527,13,FALSE)),0,VLOOKUP($B172&amp;$L172,'5 этап'!$A$2:$N$527,13,FALSE)),2)</f>
        <v>188.7</v>
      </c>
      <c r="K172">
        <f>LARGE(F172:I172,1)+LARGE(F172:I172,2)+LARGE(F172:I172,3)+J172</f>
        <v>785.7</v>
      </c>
      <c r="L172" t="s">
        <v>886</v>
      </c>
    </row>
    <row r="173" spans="1:12" x14ac:dyDescent="0.35">
      <c r="A173" s="3">
        <v>3</v>
      </c>
      <c r="B173" t="s">
        <v>129</v>
      </c>
      <c r="C173" t="s">
        <v>12</v>
      </c>
      <c r="D173">
        <v>18</v>
      </c>
      <c r="E173" t="s">
        <v>85</v>
      </c>
      <c r="F173">
        <f>ROUND(IF(ISERROR(VLOOKUP($B173&amp;$L173,'1 этап'!$A$4:$K$519,10,FALSE)),0,VLOOKUP($B173&amp;$L173,'1 этап'!$A$4:$K$519,10,FALSE)),2)</f>
        <v>199.1</v>
      </c>
      <c r="G173">
        <f>ROUND(IF(ISERROR(VLOOKUP($B173&amp;$L173,'2 этап'!$A$2:$J$527,10,FALSE)),0,VLOOKUP($B173&amp;$L173,'2 этап'!$A$2:$J$527,10,FALSE)),2)</f>
        <v>184</v>
      </c>
      <c r="H173">
        <f>ROUND(IF(ISERROR(VLOOKUP($B173&amp;$L173,'3 этап'!$A$2:$J$527,9,FALSE)),0,VLOOKUP($B173&amp;$L173,'3 этап'!$A$2:$J$527,9,FALSE)),2)</f>
        <v>198.1</v>
      </c>
      <c r="I173">
        <f>ROUND(IF(ISERROR(VLOOKUP($B173&amp;$L173,'4 этап'!$A$2:$J$527,7,FALSE)),0,VLOOKUP($B173&amp;$L173,'4 этап'!$A$2:$J$527,7,FALSE)),2)</f>
        <v>190.5</v>
      </c>
      <c r="J173">
        <f>ROUND(IF(ISERROR(VLOOKUP($B173&amp;$L173,'5 этап'!$A$2:$N$527,13,FALSE)),0,VLOOKUP($B173&amp;$L173,'5 этап'!$A$2:$N$527,13,FALSE)),2)</f>
        <v>197</v>
      </c>
      <c r="K173">
        <f>LARGE(F173:I173,1)+LARGE(F173:I173,2)+LARGE(F173:I173,3)+J173</f>
        <v>784.7</v>
      </c>
      <c r="L173" t="s">
        <v>886</v>
      </c>
    </row>
    <row r="174" spans="1:12" x14ac:dyDescent="0.35">
      <c r="A174" s="3">
        <v>4</v>
      </c>
      <c r="B174" t="s">
        <v>126</v>
      </c>
      <c r="C174" t="s">
        <v>12</v>
      </c>
      <c r="D174">
        <v>18</v>
      </c>
      <c r="E174" t="s">
        <v>53</v>
      </c>
      <c r="F174">
        <f>ROUND(IF(ISERROR(VLOOKUP($B174&amp;$L174,'1 этап'!$A$4:$K$519,10,FALSE)),0,VLOOKUP($B174&amp;$L174,'1 этап'!$A$4:$K$519,10,FALSE)),2)</f>
        <v>200</v>
      </c>
      <c r="G174">
        <f>ROUND(IF(ISERROR(VLOOKUP($B174&amp;$L174,'2 этап'!$A$2:$J$527,10,FALSE)),0,VLOOKUP($B174&amp;$L174,'2 этап'!$A$2:$J$527,10,FALSE)),2)</f>
        <v>190.7</v>
      </c>
      <c r="H174">
        <f>ROUND(IF(ISERROR(VLOOKUP($B174&amp;$L174,'3 этап'!$A$2:$J$527,9,FALSE)),0,VLOOKUP($B174&amp;$L174,'3 этап'!$A$2:$J$527,9,FALSE)),2)</f>
        <v>190.8</v>
      </c>
      <c r="I174">
        <f>ROUND(IF(ISERROR(VLOOKUP($B174&amp;$L174,'4 этап'!$A$2:$J$527,7,FALSE)),0,VLOOKUP($B174&amp;$L174,'4 этап'!$A$2:$J$527,7,FALSE)),2)</f>
        <v>197.5</v>
      </c>
      <c r="J174">
        <f>ROUND(IF(ISERROR(VLOOKUP($B174&amp;$L174,'5 этап'!$A$2:$N$527,13,FALSE)),0,VLOOKUP($B174&amp;$L174,'5 этап'!$A$2:$N$527,13,FALSE)),2)</f>
        <v>193.6</v>
      </c>
      <c r="K174">
        <f>LARGE(F174:I174,1)+LARGE(F174:I174,2)+LARGE(F174:I174,3)+J174</f>
        <v>781.9</v>
      </c>
      <c r="L174" t="s">
        <v>886</v>
      </c>
    </row>
    <row r="175" spans="1:12" x14ac:dyDescent="0.35">
      <c r="A175" s="3">
        <v>5</v>
      </c>
      <c r="B175" t="s">
        <v>130</v>
      </c>
      <c r="C175" t="s">
        <v>12</v>
      </c>
      <c r="D175">
        <v>18</v>
      </c>
      <c r="E175" t="s">
        <v>45</v>
      </c>
      <c r="F175">
        <f>ROUND(IF(ISERROR(VLOOKUP($B175&amp;$L175,'1 этап'!$A$4:$K$519,10,FALSE)),0,VLOOKUP($B175&amp;$L175,'1 этап'!$A$4:$K$519,10,FALSE)),2)</f>
        <v>198.8</v>
      </c>
      <c r="G175">
        <f>ROUND(IF(ISERROR(VLOOKUP($B175&amp;$L175,'2 этап'!$A$2:$J$527,10,FALSE)),0,VLOOKUP($B175&amp;$L175,'2 этап'!$A$2:$J$527,10,FALSE)),2)</f>
        <v>187.6</v>
      </c>
      <c r="H175">
        <f>ROUND(IF(ISERROR(VLOOKUP($B175&amp;$L175,'3 этап'!$A$2:$J$527,9,FALSE)),0,VLOOKUP($B175&amp;$L175,'3 этап'!$A$2:$J$527,9,FALSE)),2)</f>
        <v>0</v>
      </c>
      <c r="I175">
        <f>ROUND(IF(ISERROR(VLOOKUP($B175&amp;$L175,'4 этап'!$A$2:$J$527,7,FALSE)),0,VLOOKUP($B175&amp;$L175,'4 этап'!$A$2:$J$527,7,FALSE)),2)</f>
        <v>198.4</v>
      </c>
      <c r="J175">
        <f>ROUND(IF(ISERROR(VLOOKUP($B175&amp;$L175,'5 этап'!$A$2:$N$527,13,FALSE)),0,VLOOKUP($B175&amp;$L175,'5 этап'!$A$2:$N$527,13,FALSE)),2)</f>
        <v>176.1</v>
      </c>
      <c r="K175">
        <f>LARGE(F175:I175,1)+LARGE(F175:I175,2)+LARGE(F175:I175,3)+J175</f>
        <v>760.90000000000009</v>
      </c>
      <c r="L175" t="s">
        <v>886</v>
      </c>
    </row>
    <row r="176" spans="1:12" x14ac:dyDescent="0.35">
      <c r="A176" s="3">
        <v>6</v>
      </c>
      <c r="B176" t="s">
        <v>138</v>
      </c>
      <c r="C176" t="s">
        <v>12</v>
      </c>
      <c r="D176">
        <v>18</v>
      </c>
      <c r="E176" t="s">
        <v>27</v>
      </c>
      <c r="F176">
        <f>ROUND(IF(ISERROR(VLOOKUP($B176&amp;$L176,'1 этап'!$A$4:$K$519,10,FALSE)),0,VLOOKUP($B176&amp;$L176,'1 этап'!$A$4:$K$519,10,FALSE)),2)</f>
        <v>170.5</v>
      </c>
      <c r="G176">
        <f>ROUND(IF(ISERROR(VLOOKUP($B176&amp;$L176,'2 этап'!$A$2:$J$527,10,FALSE)),0,VLOOKUP($B176&amp;$L176,'2 этап'!$A$2:$J$527,10,FALSE)),2)</f>
        <v>181.5</v>
      </c>
      <c r="H176">
        <f>ROUND(IF(ISERROR(VLOOKUP($B176&amp;$L176,'3 этап'!$A$2:$J$527,9,FALSE)),0,VLOOKUP($B176&amp;$L176,'3 этап'!$A$2:$J$527,9,FALSE)),2)</f>
        <v>191.4</v>
      </c>
      <c r="I176">
        <f>ROUND(IF(ISERROR(VLOOKUP($B176&amp;$L176,'4 этап'!$A$2:$J$527,7,FALSE)),0,VLOOKUP($B176&amp;$L176,'4 этап'!$A$2:$J$527,7,FALSE)),2)</f>
        <v>192</v>
      </c>
      <c r="J176">
        <f>ROUND(IF(ISERROR(VLOOKUP($B176&amp;$L176,'5 этап'!$A$2:$N$527,13,FALSE)),0,VLOOKUP($B176&amp;$L176,'5 этап'!$A$2:$N$527,13,FALSE)),2)</f>
        <v>188.7</v>
      </c>
      <c r="K176">
        <f>LARGE(F176:I176,1)+LARGE(F176:I176,2)+LARGE(F176:I176,3)+J176</f>
        <v>753.59999999999991</v>
      </c>
      <c r="L176" t="s">
        <v>886</v>
      </c>
    </row>
    <row r="177" spans="1:12" x14ac:dyDescent="0.35">
      <c r="A177" s="3">
        <v>7</v>
      </c>
      <c r="B177" t="s">
        <v>132</v>
      </c>
      <c r="C177" t="s">
        <v>12</v>
      </c>
      <c r="D177">
        <v>18</v>
      </c>
      <c r="E177" t="s">
        <v>53</v>
      </c>
      <c r="F177">
        <f>ROUND(IF(ISERROR(VLOOKUP($B177&amp;$L177,'1 этап'!$A$4:$K$519,10,FALSE)),0,VLOOKUP($B177&amp;$L177,'1 этап'!$A$4:$K$519,10,FALSE)),2)</f>
        <v>188.5</v>
      </c>
      <c r="G177">
        <f>ROUND(IF(ISERROR(VLOOKUP($B177&amp;$L177,'2 этап'!$A$2:$J$527,10,FALSE)),0,VLOOKUP($B177&amp;$L177,'2 этап'!$A$2:$J$527,10,FALSE)),2)</f>
        <v>175.9</v>
      </c>
      <c r="H177">
        <f>ROUND(IF(ISERROR(VLOOKUP($B177&amp;$L177,'3 этап'!$A$2:$J$527,9,FALSE)),0,VLOOKUP($B177&amp;$L177,'3 этап'!$A$2:$J$527,9,FALSE)),2)</f>
        <v>185</v>
      </c>
      <c r="I177">
        <f>ROUND(IF(ISERROR(VLOOKUP($B177&amp;$L177,'4 этап'!$A$2:$J$527,7,FALSE)),0,VLOOKUP($B177&amp;$L177,'4 этап'!$A$2:$J$527,7,FALSE)),2)</f>
        <v>187.6</v>
      </c>
      <c r="J177">
        <f>ROUND(IF(ISERROR(VLOOKUP($B177&amp;$L177,'5 этап'!$A$2:$N$527,13,FALSE)),0,VLOOKUP($B177&amp;$L177,'5 этап'!$A$2:$N$527,13,FALSE)),2)</f>
        <v>184.7</v>
      </c>
      <c r="K177">
        <f>LARGE(F177:I177,1)+LARGE(F177:I177,2)+LARGE(F177:I177,3)+J177</f>
        <v>745.8</v>
      </c>
      <c r="L177" t="s">
        <v>886</v>
      </c>
    </row>
    <row r="178" spans="1:12" x14ac:dyDescent="0.35">
      <c r="A178" s="3">
        <v>8</v>
      </c>
      <c r="B178" t="s">
        <v>134</v>
      </c>
      <c r="C178" t="s">
        <v>12</v>
      </c>
      <c r="D178">
        <v>18</v>
      </c>
      <c r="E178" t="s">
        <v>17</v>
      </c>
      <c r="F178">
        <f>ROUND(IF(ISERROR(VLOOKUP($B178&amp;$L178,'1 этап'!$A$4:$K$519,10,FALSE)),0,VLOOKUP($B178&amp;$L178,'1 этап'!$A$4:$K$519,10,FALSE)),2)</f>
        <v>183.9</v>
      </c>
      <c r="G178">
        <f>ROUND(IF(ISERROR(VLOOKUP($B178&amp;$L178,'2 этап'!$A$2:$J$527,10,FALSE)),0,VLOOKUP($B178&amp;$L178,'2 этап'!$A$2:$J$527,10,FALSE)),2)</f>
        <v>0</v>
      </c>
      <c r="H178">
        <f>ROUND(IF(ISERROR(VLOOKUP($B178&amp;$L178,'3 этап'!$A$2:$J$527,9,FALSE)),0,VLOOKUP($B178&amp;$L178,'3 этап'!$A$2:$J$527,9,FALSE)),2)</f>
        <v>189</v>
      </c>
      <c r="I178">
        <f>ROUND(IF(ISERROR(VLOOKUP($B178&amp;$L178,'4 этап'!$A$2:$J$527,7,FALSE)),0,VLOOKUP($B178&amp;$L178,'4 этап'!$A$2:$J$527,7,FALSE)),2)</f>
        <v>190.8</v>
      </c>
      <c r="J178">
        <f>ROUND(IF(ISERROR(VLOOKUP($B178&amp;$L178,'5 этап'!$A$2:$N$527,13,FALSE)),0,VLOOKUP($B178&amp;$L178,'5 этап'!$A$2:$N$527,13,FALSE)),2)</f>
        <v>177.9</v>
      </c>
      <c r="K178">
        <f>LARGE(F178:I178,1)+LARGE(F178:I178,2)+LARGE(F178:I178,3)+J178</f>
        <v>741.6</v>
      </c>
      <c r="L178" t="s">
        <v>886</v>
      </c>
    </row>
    <row r="179" spans="1:12" x14ac:dyDescent="0.35">
      <c r="A179" s="3">
        <v>9</v>
      </c>
      <c r="B179" t="s">
        <v>141</v>
      </c>
      <c r="C179" t="s">
        <v>12</v>
      </c>
      <c r="D179">
        <v>18</v>
      </c>
      <c r="E179" t="s">
        <v>17</v>
      </c>
      <c r="F179">
        <f>ROUND(IF(ISERROR(VLOOKUP($B179&amp;$L179,'1 этап'!$A$4:$K$519,10,FALSE)),0,VLOOKUP($B179&amp;$L179,'1 этап'!$A$4:$K$519,10,FALSE)),2)</f>
        <v>154.1</v>
      </c>
      <c r="G179">
        <f>ROUND(IF(ISERROR(VLOOKUP($B179&amp;$L179,'2 этап'!$A$2:$J$527,10,FALSE)),0,VLOOKUP($B179&amp;$L179,'2 этап'!$A$2:$J$527,10,FALSE)),2)</f>
        <v>178.3</v>
      </c>
      <c r="H179">
        <f>ROUND(IF(ISERROR(VLOOKUP($B179&amp;$L179,'3 этап'!$A$2:$J$527,9,FALSE)),0,VLOOKUP($B179&amp;$L179,'3 этап'!$A$2:$J$527,9,FALSE)),2)</f>
        <v>164.4</v>
      </c>
      <c r="I179">
        <f>ROUND(IF(ISERROR(VLOOKUP($B179&amp;$L179,'4 этап'!$A$2:$J$527,7,FALSE)),0,VLOOKUP($B179&amp;$L179,'4 этап'!$A$2:$J$527,7,FALSE)),2)</f>
        <v>188.9</v>
      </c>
      <c r="J179">
        <f>ROUND(IF(ISERROR(VLOOKUP($B179&amp;$L179,'5 этап'!$A$2:$N$527,13,FALSE)),0,VLOOKUP($B179&amp;$L179,'5 этап'!$A$2:$N$527,13,FALSE)),2)</f>
        <v>173.9</v>
      </c>
      <c r="K179">
        <f>LARGE(F179:I179,1)+LARGE(F179:I179,2)+LARGE(F179:I179,3)+J179</f>
        <v>705.5</v>
      </c>
      <c r="L179" t="s">
        <v>886</v>
      </c>
    </row>
    <row r="180" spans="1:12" x14ac:dyDescent="0.35">
      <c r="A180" s="3">
        <v>10</v>
      </c>
      <c r="B180" t="s">
        <v>136</v>
      </c>
      <c r="C180" t="s">
        <v>12</v>
      </c>
      <c r="D180">
        <v>18</v>
      </c>
      <c r="E180" t="s">
        <v>45</v>
      </c>
      <c r="F180">
        <f>ROUND(IF(ISERROR(VLOOKUP($B180&amp;$L180,'1 этап'!$A$4:$K$519,10,FALSE)),0,VLOOKUP($B180&amp;$L180,'1 этап'!$A$4:$K$519,10,FALSE)),2)</f>
        <v>172.6</v>
      </c>
      <c r="G180">
        <f>ROUND(IF(ISERROR(VLOOKUP($B180&amp;$L180,'2 этап'!$A$2:$J$527,10,FALSE)),0,VLOOKUP($B180&amp;$L180,'2 этап'!$A$2:$J$527,10,FALSE)),2)</f>
        <v>154.5</v>
      </c>
      <c r="H180">
        <f>ROUND(IF(ISERROR(VLOOKUP($B180&amp;$L180,'3 этап'!$A$2:$J$527,9,FALSE)),0,VLOOKUP($B180&amp;$L180,'3 этап'!$A$2:$J$527,9,FALSE)),2)</f>
        <v>0</v>
      </c>
      <c r="I180">
        <f>ROUND(IF(ISERROR(VLOOKUP($B180&amp;$L180,'4 этап'!$A$2:$J$527,7,FALSE)),0,VLOOKUP($B180&amp;$L180,'4 этап'!$A$2:$J$527,7,FALSE)),2)</f>
        <v>177.1</v>
      </c>
      <c r="J180">
        <f>ROUND(IF(ISERROR(VLOOKUP($B180&amp;$L180,'5 этап'!$A$2:$N$527,13,FALSE)),0,VLOOKUP($B180&amp;$L180,'5 этап'!$A$2:$N$527,13,FALSE)),2)</f>
        <v>173</v>
      </c>
      <c r="K180">
        <f>LARGE(F180:I180,1)+LARGE(F180:I180,2)+LARGE(F180:I180,3)+J180</f>
        <v>677.2</v>
      </c>
      <c r="L180" t="s">
        <v>886</v>
      </c>
    </row>
    <row r="181" spans="1:12" x14ac:dyDescent="0.35">
      <c r="A181" s="3">
        <v>11</v>
      </c>
      <c r="B181" t="s">
        <v>149</v>
      </c>
      <c r="C181" t="s">
        <v>12</v>
      </c>
      <c r="D181">
        <v>18</v>
      </c>
      <c r="E181" t="s">
        <v>22</v>
      </c>
      <c r="F181">
        <f>ROUND(IF(ISERROR(VLOOKUP($B181&amp;$L181,'1 этап'!$A$4:$K$519,10,FALSE)),0,VLOOKUP($B181&amp;$L181,'1 этап'!$A$4:$K$519,10,FALSE)),2)</f>
        <v>109.1</v>
      </c>
      <c r="G181">
        <f>ROUND(IF(ISERROR(VLOOKUP($B181&amp;$L181,'2 этап'!$A$2:$J$527,10,FALSE)),0,VLOOKUP($B181&amp;$L181,'2 этап'!$A$2:$J$527,10,FALSE)),2)</f>
        <v>160</v>
      </c>
      <c r="H181">
        <f>ROUND(IF(ISERROR(VLOOKUP($B181&amp;$L181,'3 этап'!$A$2:$J$527,9,FALSE)),0,VLOOKUP($B181&amp;$L181,'3 этап'!$A$2:$J$527,9,FALSE)),2)</f>
        <v>171.1</v>
      </c>
      <c r="I181">
        <f>ROUND(IF(ISERROR(VLOOKUP($B181&amp;$L181,'4 этап'!$A$2:$J$527,7,FALSE)),0,VLOOKUP($B181&amp;$L181,'4 этап'!$A$2:$J$527,7,FALSE)),2)</f>
        <v>170.8</v>
      </c>
      <c r="J181">
        <f>ROUND(IF(ISERROR(VLOOKUP($B181&amp;$L181,'5 этап'!$A$2:$N$527,13,FALSE)),0,VLOOKUP($B181&amp;$L181,'5 этап'!$A$2:$N$527,13,FALSE)),2)</f>
        <v>169.6</v>
      </c>
      <c r="K181">
        <f>LARGE(F181:I181,1)+LARGE(F181:I181,2)+LARGE(F181:I181,3)+J181</f>
        <v>671.5</v>
      </c>
      <c r="L181" t="s">
        <v>886</v>
      </c>
    </row>
    <row r="182" spans="1:12" x14ac:dyDescent="0.35">
      <c r="A182" s="3">
        <v>12</v>
      </c>
      <c r="B182" t="s">
        <v>137</v>
      </c>
      <c r="C182" t="s">
        <v>12</v>
      </c>
      <c r="D182">
        <v>18</v>
      </c>
      <c r="E182" t="s">
        <v>53</v>
      </c>
      <c r="F182">
        <f>ROUND(IF(ISERROR(VLOOKUP($B182&amp;$L182,'1 этап'!$A$4:$K$519,10,FALSE)),0,VLOOKUP($B182&amp;$L182,'1 этап'!$A$4:$K$519,10,FALSE)),2)</f>
        <v>171.6</v>
      </c>
      <c r="G182">
        <f>ROUND(IF(ISERROR(VLOOKUP($B182&amp;$L182,'2 этап'!$A$2:$J$527,10,FALSE)),0,VLOOKUP($B182&amp;$L182,'2 этап'!$A$2:$J$527,10,FALSE)),2)</f>
        <v>157</v>
      </c>
      <c r="H182">
        <f>ROUND(IF(ISERROR(VLOOKUP($B182&amp;$L182,'3 этап'!$A$2:$J$527,9,FALSE)),0,VLOOKUP($B182&amp;$L182,'3 этап'!$A$2:$J$527,9,FALSE)),2)</f>
        <v>0</v>
      </c>
      <c r="I182">
        <f>ROUND(IF(ISERROR(VLOOKUP($B182&amp;$L182,'4 этап'!$A$2:$J$527,7,FALSE)),0,VLOOKUP($B182&amp;$L182,'4 этап'!$A$2:$J$527,7,FALSE)),2)</f>
        <v>182.1</v>
      </c>
      <c r="J182">
        <f>ROUND(IF(ISERROR(VLOOKUP($B182&amp;$L182,'5 этап'!$A$2:$N$527,13,FALSE)),0,VLOOKUP($B182&amp;$L182,'5 этап'!$A$2:$N$527,13,FALSE)),2)</f>
        <v>147.4</v>
      </c>
      <c r="K182">
        <f>LARGE(F182:I182,1)+LARGE(F182:I182,2)+LARGE(F182:I182,3)+J182</f>
        <v>658.1</v>
      </c>
      <c r="L182" t="s">
        <v>886</v>
      </c>
    </row>
    <row r="183" spans="1:12" x14ac:dyDescent="0.35">
      <c r="A183" s="3">
        <v>13</v>
      </c>
      <c r="B183" t="s">
        <v>135</v>
      </c>
      <c r="C183" t="s">
        <v>12</v>
      </c>
      <c r="D183">
        <v>18</v>
      </c>
      <c r="E183" t="s">
        <v>528</v>
      </c>
      <c r="F183">
        <f>ROUND(IF(ISERROR(VLOOKUP($B183&amp;$L183,'1 этап'!$A$4:$K$519,10,FALSE)),0,VLOOKUP($B183&amp;$L183,'1 этап'!$A$4:$K$519,10,FALSE)),2)</f>
        <v>177</v>
      </c>
      <c r="G183">
        <f>ROUND(IF(ISERROR(VLOOKUP($B183&amp;$L183,'2 этап'!$A$2:$J$527,10,FALSE)),0,VLOOKUP($B183&amp;$L183,'2 этап'!$A$2:$J$527,10,FALSE)),2)</f>
        <v>147.9</v>
      </c>
      <c r="H183">
        <f>ROUND(IF(ISERROR(VLOOKUP($B183&amp;$L183,'3 этап'!$A$2:$J$527,9,FALSE)),0,VLOOKUP($B183&amp;$L183,'3 этап'!$A$2:$J$527,9,FALSE)),2)</f>
        <v>141.1</v>
      </c>
      <c r="I183">
        <f>ROUND(IF(ISERROR(VLOOKUP($B183&amp;$L183,'4 этап'!$A$2:$J$527,7,FALSE)),0,VLOOKUP($B183&amp;$L183,'4 этап'!$A$2:$J$527,7,FALSE)),2)</f>
        <v>174.5</v>
      </c>
      <c r="J183">
        <f>ROUND(IF(ISERROR(VLOOKUP($B183&amp;$L183,'5 этап'!$A$2:$N$527,13,FALSE)),0,VLOOKUP($B183&amp;$L183,'5 этап'!$A$2:$N$527,13,FALSE)),2)</f>
        <v>154.19999999999999</v>
      </c>
      <c r="K183">
        <f>LARGE(F183:I183,1)+LARGE(F183:I183,2)+LARGE(F183:I183,3)+J183</f>
        <v>653.59999999999991</v>
      </c>
      <c r="L183" t="s">
        <v>886</v>
      </c>
    </row>
    <row r="184" spans="1:12" x14ac:dyDescent="0.35">
      <c r="A184" s="3">
        <v>14</v>
      </c>
      <c r="B184" t="s">
        <v>145</v>
      </c>
      <c r="C184" t="s">
        <v>12</v>
      </c>
      <c r="D184">
        <v>18</v>
      </c>
      <c r="E184" t="s">
        <v>528</v>
      </c>
      <c r="F184">
        <f>ROUND(IF(ISERROR(VLOOKUP($B184&amp;$L184,'1 этап'!$A$4:$K$519,10,FALSE)),0,VLOOKUP($B184&amp;$L184,'1 этап'!$A$4:$K$519,10,FALSE)),2)</f>
        <v>142.69999999999999</v>
      </c>
      <c r="G184">
        <f>ROUND(IF(ISERROR(VLOOKUP($B184&amp;$L184,'2 этап'!$A$2:$J$527,10,FALSE)),0,VLOOKUP($B184&amp;$L184,'2 этап'!$A$2:$J$527,10,FALSE)),2)</f>
        <v>141.80000000000001</v>
      </c>
      <c r="H184">
        <f>ROUND(IF(ISERROR(VLOOKUP($B184&amp;$L184,'3 этап'!$A$2:$J$527,9,FALSE)),0,VLOOKUP($B184&amp;$L184,'3 этап'!$A$2:$J$527,9,FALSE)),2)</f>
        <v>121.9</v>
      </c>
      <c r="I184">
        <f>ROUND(IF(ISERROR(VLOOKUP($B184&amp;$L184,'4 этап'!$A$2:$J$527,7,FALSE)),0,VLOOKUP($B184&amp;$L184,'4 этап'!$A$2:$J$527,7,FALSE)),2)</f>
        <v>162.6</v>
      </c>
      <c r="J184">
        <f>ROUND(IF(ISERROR(VLOOKUP($B184&amp;$L184,'5 этап'!$A$2:$N$527,13,FALSE)),0,VLOOKUP($B184&amp;$L184,'5 этап'!$A$2:$N$527,13,FALSE)),2)</f>
        <v>141.80000000000001</v>
      </c>
      <c r="K184">
        <f>LARGE(F184:I184,1)+LARGE(F184:I184,2)+LARGE(F184:I184,3)+J184</f>
        <v>588.9</v>
      </c>
      <c r="L184" t="s">
        <v>886</v>
      </c>
    </row>
    <row r="185" spans="1:12" x14ac:dyDescent="0.35">
      <c r="A185" s="3">
        <v>15</v>
      </c>
      <c r="B185" t="s">
        <v>148</v>
      </c>
      <c r="C185" t="s">
        <v>12</v>
      </c>
      <c r="D185">
        <v>18</v>
      </c>
      <c r="E185" t="s">
        <v>22</v>
      </c>
      <c r="F185">
        <f>ROUND(IF(ISERROR(VLOOKUP($B185&amp;$L185,'1 этап'!$A$4:$K$519,10,FALSE)),0,VLOOKUP($B185&amp;$L185,'1 этап'!$A$4:$K$519,10,FALSE)),2)</f>
        <v>121.1</v>
      </c>
      <c r="G185">
        <f>ROUND(IF(ISERROR(VLOOKUP($B185&amp;$L185,'2 этап'!$A$2:$J$527,10,FALSE)),0,VLOOKUP($B185&amp;$L185,'2 этап'!$A$2:$J$527,10,FALSE)),2)</f>
        <v>126.1</v>
      </c>
      <c r="H185">
        <f>ROUND(IF(ISERROR(VLOOKUP($B185&amp;$L185,'3 этап'!$A$2:$J$527,9,FALSE)),0,VLOOKUP($B185&amp;$L185,'3 этап'!$A$2:$J$527,9,FALSE)),2)</f>
        <v>153.1</v>
      </c>
      <c r="I185">
        <f>ROUND(IF(ISERROR(VLOOKUP($B185&amp;$L185,'4 этап'!$A$2:$J$527,7,FALSE)),0,VLOOKUP($B185&amp;$L185,'4 этап'!$A$2:$J$527,7,FALSE)),2)</f>
        <v>156.5</v>
      </c>
      <c r="J185">
        <f>ROUND(IF(ISERROR(VLOOKUP($B185&amp;$L185,'5 этап'!$A$2:$N$527,13,FALSE)),0,VLOOKUP($B185&amp;$L185,'5 этап'!$A$2:$N$527,13,FALSE)),2)</f>
        <v>134</v>
      </c>
      <c r="K185">
        <f>LARGE(F185:I185,1)+LARGE(F185:I185,2)+LARGE(F185:I185,3)+J185</f>
        <v>569.70000000000005</v>
      </c>
      <c r="L185" t="s">
        <v>886</v>
      </c>
    </row>
    <row r="186" spans="1:12" x14ac:dyDescent="0.35">
      <c r="A186" s="3">
        <v>16</v>
      </c>
      <c r="B186" t="s">
        <v>133</v>
      </c>
      <c r="C186" t="s">
        <v>12</v>
      </c>
      <c r="D186">
        <v>18</v>
      </c>
      <c r="E186" t="s">
        <v>64</v>
      </c>
      <c r="F186">
        <f>ROUND(IF(ISERROR(VLOOKUP($B186&amp;$L186,'1 этап'!$A$4:$K$519,10,FALSE)),0,VLOOKUP($B186&amp;$L186,'1 этап'!$A$4:$K$519,10,FALSE)),2)</f>
        <v>184.1</v>
      </c>
      <c r="G186">
        <f>ROUND(IF(ISERROR(VLOOKUP($B186&amp;$L186,'2 этап'!$A$2:$J$527,10,FALSE)),0,VLOOKUP($B186&amp;$L186,'2 этап'!$A$2:$J$527,10,FALSE)),2)</f>
        <v>172</v>
      </c>
      <c r="H186">
        <f>ROUND(IF(ISERROR(VLOOKUP($B186&amp;$L186,'3 этап'!$A$2:$J$527,9,FALSE)),0,VLOOKUP($B186&amp;$L186,'3 этап'!$A$2:$J$527,9,FALSE)),2)</f>
        <v>186.4</v>
      </c>
      <c r="I186">
        <f>ROUND(IF(ISERROR(VLOOKUP($B186&amp;$L186,'4 этап'!$A$2:$J$527,7,FALSE)),0,VLOOKUP($B186&amp;$L186,'4 этап'!$A$2:$J$527,7,FALSE)),2)</f>
        <v>0</v>
      </c>
      <c r="J186">
        <f>ROUND(IF(ISERROR(VLOOKUP($B186&amp;$L186,'5 этап'!$A$2:$N$527,13,FALSE)),0,VLOOKUP($B186&amp;$L186,'5 этап'!$A$2:$N$527,13,FALSE)),2)</f>
        <v>0</v>
      </c>
      <c r="K186">
        <f>LARGE(F186:I186,1)+LARGE(F186:I186,2)+LARGE(F186:I186,3)+J186</f>
        <v>542.5</v>
      </c>
      <c r="L186" t="s">
        <v>886</v>
      </c>
    </row>
    <row r="187" spans="1:12" x14ac:dyDescent="0.35">
      <c r="A187" s="3">
        <v>17</v>
      </c>
      <c r="B187" t="s">
        <v>139</v>
      </c>
      <c r="C187" t="s">
        <v>12</v>
      </c>
      <c r="D187">
        <v>18</v>
      </c>
      <c r="E187" t="s">
        <v>17</v>
      </c>
      <c r="F187">
        <f>ROUND(IF(ISERROR(VLOOKUP($B187&amp;$L187,'1 этап'!$A$4:$K$519,10,FALSE)),0,VLOOKUP($B187&amp;$L187,'1 этап'!$A$4:$K$519,10,FALSE)),2)</f>
        <v>165.3</v>
      </c>
      <c r="G187">
        <f>ROUND(IF(ISERROR(VLOOKUP($B187&amp;$L187,'2 этап'!$A$2:$J$527,10,FALSE)),0,VLOOKUP($B187&amp;$L187,'2 этап'!$A$2:$J$527,10,FALSE)),2)</f>
        <v>0</v>
      </c>
      <c r="H187">
        <f>ROUND(IF(ISERROR(VLOOKUP($B187&amp;$L187,'3 этап'!$A$2:$J$527,9,FALSE)),0,VLOOKUP($B187&amp;$L187,'3 этап'!$A$2:$J$527,9,FALSE)),2)</f>
        <v>181.7</v>
      </c>
      <c r="I187">
        <f>ROUND(IF(ISERROR(VLOOKUP($B187&amp;$L187,'4 этап'!$A$2:$J$527,7,FALSE)),0,VLOOKUP($B187&amp;$L187,'4 этап'!$A$2:$J$527,7,FALSE)),2)</f>
        <v>178.6</v>
      </c>
      <c r="J187">
        <f>ROUND(IF(ISERROR(VLOOKUP($B187&amp;$L187,'5 этап'!$A$2:$N$527,13,FALSE)),0,VLOOKUP($B187&amp;$L187,'5 этап'!$A$2:$N$527,13,FALSE)),2)</f>
        <v>0</v>
      </c>
      <c r="K187">
        <f>LARGE(F187:I187,1)+LARGE(F187:I187,2)+LARGE(F187:I187,3)+J187</f>
        <v>525.59999999999991</v>
      </c>
      <c r="L187" t="s">
        <v>886</v>
      </c>
    </row>
    <row r="188" spans="1:12" x14ac:dyDescent="0.35">
      <c r="A188" s="3">
        <v>18</v>
      </c>
      <c r="B188" t="s">
        <v>144</v>
      </c>
      <c r="C188" t="s">
        <v>12</v>
      </c>
      <c r="D188">
        <v>18</v>
      </c>
      <c r="E188" t="s">
        <v>51</v>
      </c>
      <c r="F188">
        <f>ROUND(IF(ISERROR(VLOOKUP($B188&amp;$L188,'1 этап'!$A$4:$K$519,10,FALSE)),0,VLOOKUP($B188&amp;$L188,'1 этап'!$A$4:$K$519,10,FALSE)),2)</f>
        <v>142.9</v>
      </c>
      <c r="G188">
        <f>ROUND(IF(ISERROR(VLOOKUP($B188&amp;$L188,'2 этап'!$A$2:$J$527,10,FALSE)),0,VLOOKUP($B188&amp;$L188,'2 этап'!$A$2:$J$527,10,FALSE)),2)</f>
        <v>164.6</v>
      </c>
      <c r="H188">
        <f>ROUND(IF(ISERROR(VLOOKUP($B188&amp;$L188,'3 этап'!$A$2:$J$527,9,FALSE)),0,VLOOKUP($B188&amp;$L188,'3 этап'!$A$2:$J$527,9,FALSE)),2)</f>
        <v>169.1</v>
      </c>
      <c r="I188">
        <f>ROUND(IF(ISERROR(VLOOKUP($B188&amp;$L188,'4 этап'!$A$2:$J$527,7,FALSE)),0,VLOOKUP($B188&amp;$L188,'4 этап'!$A$2:$J$527,7,FALSE)),2)</f>
        <v>181.1</v>
      </c>
      <c r="J188">
        <f>ROUND(IF(ISERROR(VLOOKUP($B188&amp;$L188,'5 этап'!$A$2:$N$527,13,FALSE)),0,VLOOKUP($B188&amp;$L188,'5 этап'!$A$2:$N$527,13,FALSE)),2)</f>
        <v>0</v>
      </c>
      <c r="K188">
        <f>LARGE(F188:I188,1)+LARGE(F188:I188,2)+LARGE(F188:I188,3)+J188</f>
        <v>514.79999999999995</v>
      </c>
      <c r="L188" t="s">
        <v>886</v>
      </c>
    </row>
    <row r="189" spans="1:12" x14ac:dyDescent="0.35">
      <c r="A189" s="3">
        <v>19</v>
      </c>
      <c r="B189" t="s">
        <v>707</v>
      </c>
      <c r="C189" t="s">
        <v>12</v>
      </c>
      <c r="D189">
        <v>18</v>
      </c>
      <c r="E189" t="s">
        <v>85</v>
      </c>
      <c r="F189">
        <f>ROUND(IF(ISERROR(VLOOKUP($B189&amp;$L189,'1 этап'!$A$4:$K$519,10,FALSE)),0,VLOOKUP($B189&amp;$L189,'1 этап'!$A$4:$K$519,10,FALSE)),2)</f>
        <v>0</v>
      </c>
      <c r="G189">
        <f>ROUND(IF(ISERROR(VLOOKUP($B189&amp;$L189,'2 этап'!$A$2:$J$527,10,FALSE)),0,VLOOKUP($B189&amp;$L189,'2 этап'!$A$2:$J$527,10,FALSE)),2)</f>
        <v>0</v>
      </c>
      <c r="H189">
        <f>ROUND(IF(ISERROR(VLOOKUP($B189&amp;$L189,'3 этап'!$A$2:$J$527,9,FALSE)),0,VLOOKUP($B189&amp;$L189,'3 этап'!$A$2:$J$527,9,FALSE)),2)</f>
        <v>149.9</v>
      </c>
      <c r="I189">
        <f>ROUND(IF(ISERROR(VLOOKUP($B189&amp;$L189,'4 этап'!$A$2:$J$527,7,FALSE)),0,VLOOKUP($B189&amp;$L189,'4 этап'!$A$2:$J$527,7,FALSE)),2)</f>
        <v>176.6</v>
      </c>
      <c r="J189">
        <f>ROUND(IF(ISERROR(VLOOKUP($B189&amp;$L189,'5 этап'!$A$2:$N$527,13,FALSE)),0,VLOOKUP($B189&amp;$L189,'5 этап'!$A$2:$N$527,13,FALSE)),2)</f>
        <v>164.4</v>
      </c>
      <c r="K189">
        <f>LARGE(F189:I189,1)+LARGE(F189:I189,2)+LARGE(F189:I189,3)+J189</f>
        <v>490.9</v>
      </c>
      <c r="L189" t="s">
        <v>886</v>
      </c>
    </row>
    <row r="190" spans="1:12" x14ac:dyDescent="0.35">
      <c r="A190" s="3">
        <v>20</v>
      </c>
      <c r="B190" t="s">
        <v>142</v>
      </c>
      <c r="C190" t="s">
        <v>12</v>
      </c>
      <c r="D190">
        <v>18</v>
      </c>
      <c r="E190" t="s">
        <v>40</v>
      </c>
      <c r="F190">
        <f>ROUND(IF(ISERROR(VLOOKUP($B190&amp;$L190,'1 этап'!$A$4:$K$519,10,FALSE)),0,VLOOKUP($B190&amp;$L190,'1 этап'!$A$4:$K$519,10,FALSE)),2)</f>
        <v>152.6</v>
      </c>
      <c r="G190">
        <f>ROUND(IF(ISERROR(VLOOKUP($B190&amp;$L190,'2 этап'!$A$2:$J$527,10,FALSE)),0,VLOOKUP($B190&amp;$L190,'2 этап'!$A$2:$J$527,10,FALSE)),2)</f>
        <v>147.4</v>
      </c>
      <c r="H190">
        <f>ROUND(IF(ISERROR(VLOOKUP($B190&amp;$L190,'3 этап'!$A$2:$J$527,9,FALSE)),0,VLOOKUP($B190&amp;$L190,'3 этап'!$A$2:$J$527,9,FALSE)),2)</f>
        <v>151.9</v>
      </c>
      <c r="I190">
        <f>ROUND(IF(ISERROR(VLOOKUP($B190&amp;$L190,'4 этап'!$A$2:$J$527,7,FALSE)),0,VLOOKUP($B190&amp;$L190,'4 этап'!$A$2:$J$527,7,FALSE)),2)</f>
        <v>154.80000000000001</v>
      </c>
      <c r="J190">
        <f>ROUND(IF(ISERROR(VLOOKUP($B190&amp;$L190,'5 этап'!$A$2:$N$527,13,FALSE)),0,VLOOKUP($B190&amp;$L190,'5 этап'!$A$2:$N$527,13,FALSE)),2)</f>
        <v>0</v>
      </c>
      <c r="K190">
        <f>LARGE(F190:I190,1)+LARGE(F190:I190,2)+LARGE(F190:I190,3)+J190</f>
        <v>459.29999999999995</v>
      </c>
      <c r="L190" t="s">
        <v>886</v>
      </c>
    </row>
    <row r="191" spans="1:12" x14ac:dyDescent="0.35">
      <c r="A191" s="3">
        <v>21</v>
      </c>
      <c r="B191" t="s">
        <v>556</v>
      </c>
      <c r="C191" t="s">
        <v>12</v>
      </c>
      <c r="D191">
        <v>18</v>
      </c>
      <c r="E191" t="s">
        <v>40</v>
      </c>
      <c r="F191">
        <f>ROUND(IF(ISERROR(VLOOKUP($B191&amp;$L191,'1 этап'!$A$4:$K$519,10,FALSE)),0,VLOOKUP($B191&amp;$L191,'1 этап'!$A$4:$K$519,10,FALSE)),2)</f>
        <v>0</v>
      </c>
      <c r="G191">
        <f>ROUND(IF(ISERROR(VLOOKUP($B191&amp;$L191,'2 этап'!$A$2:$J$527,10,FALSE)),0,VLOOKUP($B191&amp;$L191,'2 этап'!$A$2:$J$527,10,FALSE)),2)</f>
        <v>123.7</v>
      </c>
      <c r="H191">
        <f>ROUND(IF(ISERROR(VLOOKUP($B191&amp;$L191,'3 этап'!$A$2:$J$527,9,FALSE)),0,VLOOKUP($B191&amp;$L191,'3 этап'!$A$2:$J$527,9,FALSE)),2)</f>
        <v>152.80000000000001</v>
      </c>
      <c r="I191">
        <f>ROUND(IF(ISERROR(VLOOKUP($B191&amp;$L191,'4 этап'!$A$2:$J$527,7,FALSE)),0,VLOOKUP($B191&amp;$L191,'4 этап'!$A$2:$J$527,7,FALSE)),2)</f>
        <v>0</v>
      </c>
      <c r="J191">
        <f>ROUND(IF(ISERROR(VLOOKUP($B191&amp;$L191,'5 этап'!$A$2:$N$527,13,FALSE)),0,VLOOKUP($B191&amp;$L191,'5 этап'!$A$2:$N$527,13,FALSE)),2)</f>
        <v>149.4</v>
      </c>
      <c r="K191">
        <f>LARGE(F191:I191,1)+LARGE(F191:I191,2)+LARGE(F191:I191,3)+J191</f>
        <v>425.9</v>
      </c>
      <c r="L191" t="s">
        <v>886</v>
      </c>
    </row>
    <row r="192" spans="1:12" x14ac:dyDescent="0.35">
      <c r="A192" s="3">
        <v>22</v>
      </c>
      <c r="B192" t="s">
        <v>140</v>
      </c>
      <c r="C192" t="s">
        <v>12</v>
      </c>
      <c r="D192">
        <v>18</v>
      </c>
      <c r="E192" t="s">
        <v>53</v>
      </c>
      <c r="F192">
        <f>ROUND(IF(ISERROR(VLOOKUP($B192&amp;$L192,'1 этап'!$A$4:$K$519,10,FALSE)),0,VLOOKUP($B192&amp;$L192,'1 этап'!$A$4:$K$519,10,FALSE)),2)</f>
        <v>158</v>
      </c>
      <c r="G192">
        <f>ROUND(IF(ISERROR(VLOOKUP($B192&amp;$L192,'2 этап'!$A$2:$J$527,10,FALSE)),0,VLOOKUP($B192&amp;$L192,'2 этап'!$A$2:$J$527,10,FALSE)),2)</f>
        <v>101.4</v>
      </c>
      <c r="H192">
        <f>ROUND(IF(ISERROR(VLOOKUP($B192&amp;$L192,'3 этап'!$A$2:$J$527,9,FALSE)),0,VLOOKUP($B192&amp;$L192,'3 этап'!$A$2:$J$527,9,FALSE)),2)</f>
        <v>0</v>
      </c>
      <c r="I192">
        <f>ROUND(IF(ISERROR(VLOOKUP($B192&amp;$L192,'4 этап'!$A$2:$J$527,7,FALSE)),0,VLOOKUP($B192&amp;$L192,'4 этап'!$A$2:$J$527,7,FALSE)),2)</f>
        <v>165.8</v>
      </c>
      <c r="J192">
        <f>ROUND(IF(ISERROR(VLOOKUP($B192&amp;$L192,'5 этап'!$A$2:$N$527,13,FALSE)),0,VLOOKUP($B192&amp;$L192,'5 этап'!$A$2:$N$527,13,FALSE)),2)</f>
        <v>0</v>
      </c>
      <c r="K192">
        <f>LARGE(F192:I192,1)+LARGE(F192:I192,2)+LARGE(F192:I192,3)+J192</f>
        <v>425.20000000000005</v>
      </c>
      <c r="L192" t="s">
        <v>886</v>
      </c>
    </row>
    <row r="193" spans="1:12" x14ac:dyDescent="0.35">
      <c r="A193" s="3">
        <v>23</v>
      </c>
      <c r="B193" t="s">
        <v>131</v>
      </c>
      <c r="C193" t="s">
        <v>12</v>
      </c>
      <c r="D193">
        <v>18</v>
      </c>
      <c r="E193" t="s">
        <v>17</v>
      </c>
      <c r="F193">
        <f>ROUND(IF(ISERROR(VLOOKUP($B193&amp;$L193,'1 этап'!$A$4:$K$519,10,FALSE)),0,VLOOKUP($B193&amp;$L193,'1 этап'!$A$4:$K$519,10,FALSE)),2)</f>
        <v>197.8</v>
      </c>
      <c r="G193">
        <f>ROUND(IF(ISERROR(VLOOKUP($B193&amp;$L193,'2 этап'!$A$2:$J$527,10,FALSE)),0,VLOOKUP($B193&amp;$L193,'2 этап'!$A$2:$J$527,10,FALSE)),2)</f>
        <v>0</v>
      </c>
      <c r="H193">
        <f>ROUND(IF(ISERROR(VLOOKUP($B193&amp;$L193,'3 этап'!$A$2:$J$527,9,FALSE)),0,VLOOKUP($B193&amp;$L193,'3 этап'!$A$2:$J$527,9,FALSE)),2)</f>
        <v>195.8</v>
      </c>
      <c r="I193">
        <f>ROUND(IF(ISERROR(VLOOKUP($B193&amp;$L193,'4 этап'!$A$2:$J$527,7,FALSE)),0,VLOOKUP($B193&amp;$L193,'4 этап'!$A$2:$J$527,7,FALSE)),2)</f>
        <v>0</v>
      </c>
      <c r="J193">
        <f>ROUND(IF(ISERROR(VLOOKUP($B193&amp;$L193,'5 этап'!$A$2:$N$527,13,FALSE)),0,VLOOKUP($B193&amp;$L193,'5 этап'!$A$2:$N$527,13,FALSE)),2)</f>
        <v>0</v>
      </c>
      <c r="K193">
        <f>LARGE(F193:I193,1)+LARGE(F193:I193,2)+LARGE(F193:I193,3)+J193</f>
        <v>393.6</v>
      </c>
      <c r="L193" t="s">
        <v>886</v>
      </c>
    </row>
    <row r="194" spans="1:12" x14ac:dyDescent="0.35">
      <c r="A194" s="3">
        <v>24</v>
      </c>
      <c r="B194" t="s">
        <v>554</v>
      </c>
      <c r="C194" t="s">
        <v>12</v>
      </c>
      <c r="D194">
        <v>18</v>
      </c>
      <c r="E194" t="s">
        <v>528</v>
      </c>
      <c r="F194">
        <f>ROUND(IF(ISERROR(VLOOKUP($B194&amp;$L194,'1 этап'!$A$4:$K$519,10,FALSE)),0,VLOOKUP($B194&amp;$L194,'1 этап'!$A$4:$K$519,10,FALSE)),2)</f>
        <v>0</v>
      </c>
      <c r="G194">
        <f>ROUND(IF(ISERROR(VLOOKUP($B194&amp;$L194,'2 этап'!$A$2:$J$527,10,FALSE)),0,VLOOKUP($B194&amp;$L194,'2 этап'!$A$2:$J$527,10,FALSE)),2)</f>
        <v>200</v>
      </c>
      <c r="H194">
        <f>ROUND(IF(ISERROR(VLOOKUP($B194&amp;$L194,'3 этап'!$A$2:$J$527,9,FALSE)),0,VLOOKUP($B194&amp;$L194,'3 этап'!$A$2:$J$527,9,FALSE)),2)</f>
        <v>181.9</v>
      </c>
      <c r="I194">
        <f>ROUND(IF(ISERROR(VLOOKUP($B194&amp;$L194,'4 этап'!$A$2:$J$527,7,FALSE)),0,VLOOKUP($B194&amp;$L194,'4 этап'!$A$2:$J$527,7,FALSE)),2)</f>
        <v>0</v>
      </c>
      <c r="J194">
        <f>ROUND(IF(ISERROR(VLOOKUP($B194&amp;$L194,'5 этап'!$A$2:$N$527,13,FALSE)),0,VLOOKUP($B194&amp;$L194,'5 этап'!$A$2:$N$527,13,FALSE)),2)</f>
        <v>0</v>
      </c>
      <c r="K194">
        <f>LARGE(F194:I194,1)+LARGE(F194:I194,2)+LARGE(F194:I194,3)+J194</f>
        <v>381.9</v>
      </c>
      <c r="L194" t="s">
        <v>886</v>
      </c>
    </row>
    <row r="195" spans="1:12" x14ac:dyDescent="0.35">
      <c r="A195" s="3">
        <v>25</v>
      </c>
      <c r="B195" t="s">
        <v>155</v>
      </c>
      <c r="C195" t="s">
        <v>12</v>
      </c>
      <c r="D195">
        <v>18</v>
      </c>
      <c r="E195" t="s">
        <v>20</v>
      </c>
      <c r="F195">
        <f>ROUND(IF(ISERROR(VLOOKUP($B195&amp;$L195,'1 этап'!$A$4:$K$519,10,FALSE)),0,VLOOKUP($B195&amp;$L195,'1 этап'!$A$4:$K$519,10,FALSE)),2)</f>
        <v>0</v>
      </c>
      <c r="G195">
        <f>ROUND(IF(ISERROR(VLOOKUP($B195&amp;$L195,'2 этап'!$A$2:$J$527,10,FALSE)),0,VLOOKUP($B195&amp;$L195,'2 этап'!$A$2:$J$527,10,FALSE)),2)</f>
        <v>0</v>
      </c>
      <c r="H195">
        <f>ROUND(IF(ISERROR(VLOOKUP($B195&amp;$L195,'3 этап'!$A$2:$J$527,9,FALSE)),0,VLOOKUP($B195&amp;$L195,'3 этап'!$A$2:$J$527,9,FALSE)),2)</f>
        <v>184.7</v>
      </c>
      <c r="I195">
        <f>ROUND(IF(ISERROR(VLOOKUP($B195&amp;$L195,'4 этап'!$A$2:$J$527,7,FALSE)),0,VLOOKUP($B195&amp;$L195,'4 этап'!$A$2:$J$527,7,FALSE)),2)</f>
        <v>183.1</v>
      </c>
      <c r="J195">
        <f>ROUND(IF(ISERROR(VLOOKUP($B195&amp;$L195,'5 этап'!$A$2:$N$527,13,FALSE)),0,VLOOKUP($B195&amp;$L195,'5 этап'!$A$2:$N$527,13,FALSE)),2)</f>
        <v>0</v>
      </c>
      <c r="K195">
        <f>LARGE(F195:I195,1)+LARGE(F195:I195,2)+LARGE(F195:I195,3)+J195</f>
        <v>367.79999999999995</v>
      </c>
      <c r="L195" t="s">
        <v>886</v>
      </c>
    </row>
    <row r="196" spans="1:12" x14ac:dyDescent="0.35">
      <c r="A196" s="3">
        <v>26</v>
      </c>
      <c r="B196" t="s">
        <v>555</v>
      </c>
      <c r="C196" t="s">
        <v>12</v>
      </c>
      <c r="D196">
        <v>18</v>
      </c>
      <c r="E196" t="s">
        <v>40</v>
      </c>
      <c r="F196">
        <f>ROUND(IF(ISERROR(VLOOKUP($B196&amp;$L196,'1 этап'!$A$4:$K$519,10,FALSE)),0,VLOOKUP($B196&amp;$L196,'1 этап'!$A$4:$K$519,10,FALSE)),2)</f>
        <v>0</v>
      </c>
      <c r="G196">
        <f>ROUND(IF(ISERROR(VLOOKUP($B196&amp;$L196,'2 этап'!$A$2:$J$527,10,FALSE)),0,VLOOKUP($B196&amp;$L196,'2 этап'!$A$2:$J$527,10,FALSE)),2)</f>
        <v>181.3</v>
      </c>
      <c r="H196">
        <f>ROUND(IF(ISERROR(VLOOKUP($B196&amp;$L196,'3 этап'!$A$2:$J$527,9,FALSE)),0,VLOOKUP($B196&amp;$L196,'3 этап'!$A$2:$J$527,9,FALSE)),2)</f>
        <v>0</v>
      </c>
      <c r="I196">
        <f>ROUND(IF(ISERROR(VLOOKUP($B196&amp;$L196,'4 этап'!$A$2:$J$527,7,FALSE)),0,VLOOKUP($B196&amp;$L196,'4 этап'!$A$2:$J$527,7,FALSE)),2)</f>
        <v>0</v>
      </c>
      <c r="J196">
        <f>ROUND(IF(ISERROR(VLOOKUP($B196&amp;$L196,'5 этап'!$A$2:$N$527,13,FALSE)),0,VLOOKUP($B196&amp;$L196,'5 этап'!$A$2:$N$527,13,FALSE)),2)</f>
        <v>185.2</v>
      </c>
      <c r="K196">
        <f>LARGE(F196:I196,1)+LARGE(F196:I196,2)+LARGE(F196:I196,3)+J196</f>
        <v>366.5</v>
      </c>
      <c r="L196" t="s">
        <v>886</v>
      </c>
    </row>
    <row r="197" spans="1:12" x14ac:dyDescent="0.35">
      <c r="A197" s="3">
        <v>27</v>
      </c>
      <c r="B197" t="s">
        <v>152</v>
      </c>
      <c r="C197" t="s">
        <v>12</v>
      </c>
      <c r="D197">
        <v>18</v>
      </c>
      <c r="E197" t="s">
        <v>17</v>
      </c>
      <c r="F197">
        <f>ROUND(IF(ISERROR(VLOOKUP($B197&amp;$L197,'1 этап'!$A$4:$K$519,10,FALSE)),0,VLOOKUP($B197&amp;$L197,'1 этап'!$A$4:$K$519,10,FALSE)),2)</f>
        <v>98.7</v>
      </c>
      <c r="G197">
        <f>ROUND(IF(ISERROR(VLOOKUP($B197&amp;$L197,'2 этап'!$A$2:$J$527,10,FALSE)),0,VLOOKUP($B197&amp;$L197,'2 этап'!$A$2:$J$527,10,FALSE)),2)</f>
        <v>136.69999999999999</v>
      </c>
      <c r="H197">
        <f>ROUND(IF(ISERROR(VLOOKUP($B197&amp;$L197,'3 этап'!$A$2:$J$527,9,FALSE)),0,VLOOKUP($B197&amp;$L197,'3 этап'!$A$2:$J$527,9,FALSE)),2)</f>
        <v>106.3</v>
      </c>
      <c r="I197">
        <f>ROUND(IF(ISERROR(VLOOKUP($B197&amp;$L197,'4 этап'!$A$2:$J$527,7,FALSE)),0,VLOOKUP($B197&amp;$L197,'4 этап'!$A$2:$J$527,7,FALSE)),2)</f>
        <v>0</v>
      </c>
      <c r="J197">
        <f>ROUND(IF(ISERROR(VLOOKUP($B197&amp;$L197,'5 этап'!$A$2:$N$527,13,FALSE)),0,VLOOKUP($B197&amp;$L197,'5 этап'!$A$2:$N$527,13,FALSE)),2)</f>
        <v>0</v>
      </c>
      <c r="K197">
        <f>LARGE(F197:I197,1)+LARGE(F197:I197,2)+LARGE(F197:I197,3)+J197</f>
        <v>341.7</v>
      </c>
      <c r="L197" t="s">
        <v>886</v>
      </c>
    </row>
    <row r="198" spans="1:12" x14ac:dyDescent="0.35">
      <c r="A198" s="3">
        <v>28</v>
      </c>
      <c r="B198" t="s">
        <v>153</v>
      </c>
      <c r="C198" t="s">
        <v>12</v>
      </c>
      <c r="D198">
        <v>18</v>
      </c>
      <c r="E198" t="s">
        <v>34</v>
      </c>
      <c r="F198">
        <f>ROUND(IF(ISERROR(VLOOKUP($B198&amp;$L198,'1 этап'!$A$4:$K$519,10,FALSE)),0,VLOOKUP($B198&amp;$L198,'1 этап'!$A$4:$K$519,10,FALSE)),2)</f>
        <v>84.5</v>
      </c>
      <c r="G198">
        <f>ROUND(IF(ISERROR(VLOOKUP($B198&amp;$L198,'2 этап'!$A$2:$J$527,10,FALSE)),0,VLOOKUP($B198&amp;$L198,'2 этап'!$A$2:$J$527,10,FALSE)),2)</f>
        <v>0</v>
      </c>
      <c r="H198">
        <f>ROUND(IF(ISERROR(VLOOKUP($B198&amp;$L198,'3 этап'!$A$2:$J$527,9,FALSE)),0,VLOOKUP($B198&amp;$L198,'3 этап'!$A$2:$J$527,9,FALSE)),2)</f>
        <v>126.3</v>
      </c>
      <c r="I198">
        <f>ROUND(IF(ISERROR(VLOOKUP($B198&amp;$L198,'4 этап'!$A$2:$J$527,7,FALSE)),0,VLOOKUP($B198&amp;$L198,'4 этап'!$A$2:$J$527,7,FALSE)),2)</f>
        <v>127.9</v>
      </c>
      <c r="J198">
        <f>ROUND(IF(ISERROR(VLOOKUP($B198&amp;$L198,'5 этап'!$A$2:$N$527,13,FALSE)),0,VLOOKUP($B198&amp;$L198,'5 этап'!$A$2:$N$527,13,FALSE)),2)</f>
        <v>0</v>
      </c>
      <c r="K198">
        <f>LARGE(F198:I198,1)+LARGE(F198:I198,2)+LARGE(F198:I198,3)+J198</f>
        <v>338.7</v>
      </c>
      <c r="L198" t="s">
        <v>886</v>
      </c>
    </row>
    <row r="199" spans="1:12" x14ac:dyDescent="0.35">
      <c r="A199" s="3">
        <v>29</v>
      </c>
      <c r="B199" t="s">
        <v>705</v>
      </c>
      <c r="C199" t="s">
        <v>12</v>
      </c>
      <c r="D199">
        <v>18</v>
      </c>
      <c r="E199" t="s">
        <v>96</v>
      </c>
      <c r="F199">
        <f>ROUND(IF(ISERROR(VLOOKUP($B199&amp;$L199,'1 этап'!$A$4:$K$519,10,FALSE)),0,VLOOKUP($B199&amp;$L199,'1 этап'!$A$4:$K$519,10,FALSE)),2)</f>
        <v>0</v>
      </c>
      <c r="G199">
        <f>ROUND(IF(ISERROR(VLOOKUP($B199&amp;$L199,'2 этап'!$A$2:$J$527,10,FALSE)),0,VLOOKUP($B199&amp;$L199,'2 этап'!$A$2:$J$527,10,FALSE)),2)</f>
        <v>0</v>
      </c>
      <c r="H199">
        <f>ROUND(IF(ISERROR(VLOOKUP($B199&amp;$L199,'3 этап'!$A$2:$J$527,9,FALSE)),0,VLOOKUP($B199&amp;$L199,'3 этап'!$A$2:$J$527,9,FALSE)),2)</f>
        <v>157.5</v>
      </c>
      <c r="I199">
        <f>ROUND(IF(ISERROR(VLOOKUP($B199&amp;$L199,'4 этап'!$A$2:$J$527,7,FALSE)),0,VLOOKUP($B199&amp;$L199,'4 этап'!$A$2:$J$527,7,FALSE)),2)</f>
        <v>175.9</v>
      </c>
      <c r="J199">
        <f>ROUND(IF(ISERROR(VLOOKUP($B199&amp;$L199,'5 этап'!$A$2:$N$527,13,FALSE)),0,VLOOKUP($B199&amp;$L199,'5 этап'!$A$2:$N$527,13,FALSE)),2)</f>
        <v>0</v>
      </c>
      <c r="K199">
        <f>LARGE(F199:I199,1)+LARGE(F199:I199,2)+LARGE(F199:I199,3)+J199</f>
        <v>333.4</v>
      </c>
      <c r="L199" t="s">
        <v>886</v>
      </c>
    </row>
    <row r="200" spans="1:12" x14ac:dyDescent="0.35">
      <c r="A200" s="3">
        <v>30</v>
      </c>
      <c r="B200" t="s">
        <v>706</v>
      </c>
      <c r="C200" t="s">
        <v>12</v>
      </c>
      <c r="D200">
        <v>18</v>
      </c>
      <c r="E200" t="s">
        <v>45</v>
      </c>
      <c r="F200">
        <f>ROUND(IF(ISERROR(VLOOKUP($B200&amp;$L200,'1 этап'!$A$4:$K$519,10,FALSE)),0,VLOOKUP($B200&amp;$L200,'1 этап'!$A$4:$K$519,10,FALSE)),2)</f>
        <v>0</v>
      </c>
      <c r="G200">
        <f>ROUND(IF(ISERROR(VLOOKUP($B200&amp;$L200,'2 этап'!$A$2:$J$527,10,FALSE)),0,VLOOKUP($B200&amp;$L200,'2 этап'!$A$2:$J$527,10,FALSE)),2)</f>
        <v>0</v>
      </c>
      <c r="H200">
        <f>ROUND(IF(ISERROR(VLOOKUP($B200&amp;$L200,'3 этап'!$A$2:$J$527,9,FALSE)),0,VLOOKUP($B200&amp;$L200,'3 этап'!$A$2:$J$527,9,FALSE)),2)</f>
        <v>156.30000000000001</v>
      </c>
      <c r="I200">
        <f>ROUND(IF(ISERROR(VLOOKUP($B200&amp;$L200,'4 этап'!$A$2:$J$527,7,FALSE)),0,VLOOKUP($B200&amp;$L200,'4 этап'!$A$2:$J$527,7,FALSE)),2)</f>
        <v>172.6</v>
      </c>
      <c r="J200">
        <f>ROUND(IF(ISERROR(VLOOKUP($B200&amp;$L200,'5 этап'!$A$2:$N$527,13,FALSE)),0,VLOOKUP($B200&amp;$L200,'5 этап'!$A$2:$N$527,13,FALSE)),2)</f>
        <v>0</v>
      </c>
      <c r="K200">
        <f>LARGE(F200:I200,1)+LARGE(F200:I200,2)+LARGE(F200:I200,3)+J200</f>
        <v>328.9</v>
      </c>
      <c r="L200" t="s">
        <v>886</v>
      </c>
    </row>
    <row r="201" spans="1:12" x14ac:dyDescent="0.35">
      <c r="A201" s="3">
        <v>31</v>
      </c>
      <c r="B201" t="s">
        <v>147</v>
      </c>
      <c r="C201" t="s">
        <v>12</v>
      </c>
      <c r="D201">
        <v>18</v>
      </c>
      <c r="E201" t="s">
        <v>53</v>
      </c>
      <c r="F201">
        <f>ROUND(IF(ISERROR(VLOOKUP($B201&amp;$L201,'1 этап'!$A$4:$K$519,10,FALSE)),0,VLOOKUP($B201&amp;$L201,'1 этап'!$A$4:$K$519,10,FALSE)),2)</f>
        <v>129.30000000000001</v>
      </c>
      <c r="G201">
        <f>ROUND(IF(ISERROR(VLOOKUP($B201&amp;$L201,'2 этап'!$A$2:$J$527,10,FALSE)),0,VLOOKUP($B201&amp;$L201,'2 этап'!$A$2:$J$527,10,FALSE)),2)</f>
        <v>128.80000000000001</v>
      </c>
      <c r="H201">
        <f>ROUND(IF(ISERROR(VLOOKUP($B201&amp;$L201,'3 этап'!$A$2:$J$527,9,FALSE)),0,VLOOKUP($B201&amp;$L201,'3 этап'!$A$2:$J$527,9,FALSE)),2)</f>
        <v>0</v>
      </c>
      <c r="I201">
        <f>ROUND(IF(ISERROR(VLOOKUP($B201&amp;$L201,'4 этап'!$A$2:$J$527,7,FALSE)),0,VLOOKUP($B201&amp;$L201,'4 этап'!$A$2:$J$527,7,FALSE)),2)</f>
        <v>0</v>
      </c>
      <c r="J201">
        <f>ROUND(IF(ISERROR(VLOOKUP($B201&amp;$L201,'5 этап'!$A$2:$N$527,13,FALSE)),0,VLOOKUP($B201&amp;$L201,'5 этап'!$A$2:$N$527,13,FALSE)),2)</f>
        <v>0</v>
      </c>
      <c r="K201">
        <f>LARGE(F201:I201,1)+LARGE(F201:I201,2)+LARGE(F201:I201,3)+J201</f>
        <v>258.10000000000002</v>
      </c>
      <c r="L201" t="s">
        <v>886</v>
      </c>
    </row>
    <row r="202" spans="1:12" x14ac:dyDescent="0.35">
      <c r="A202" s="3">
        <v>32</v>
      </c>
      <c r="B202" t="s">
        <v>151</v>
      </c>
      <c r="C202" t="s">
        <v>12</v>
      </c>
      <c r="D202">
        <v>18</v>
      </c>
      <c r="E202" t="s">
        <v>45</v>
      </c>
      <c r="F202">
        <f>ROUND(IF(ISERROR(VLOOKUP($B202&amp;$L202,'1 этап'!$A$4:$K$519,10,FALSE)),0,VLOOKUP($B202&amp;$L202,'1 этап'!$A$4:$K$519,10,FALSE)),2)</f>
        <v>104.1</v>
      </c>
      <c r="G202">
        <f>ROUND(IF(ISERROR(VLOOKUP($B202&amp;$L202,'2 этап'!$A$2:$J$527,10,FALSE)),0,VLOOKUP($B202&amp;$L202,'2 этап'!$A$2:$J$527,10,FALSE)),2)</f>
        <v>0</v>
      </c>
      <c r="H202">
        <f>ROUND(IF(ISERROR(VLOOKUP($B202&amp;$L202,'3 этап'!$A$2:$J$527,9,FALSE)),0,VLOOKUP($B202&amp;$L202,'3 этап'!$A$2:$J$527,9,FALSE)),2)</f>
        <v>0</v>
      </c>
      <c r="I202">
        <f>ROUND(IF(ISERROR(VLOOKUP($B202&amp;$L202,'4 этап'!$A$2:$J$527,7,FALSE)),0,VLOOKUP($B202&amp;$L202,'4 этап'!$A$2:$J$527,7,FALSE)),2)</f>
        <v>153.69999999999999</v>
      </c>
      <c r="J202">
        <f>ROUND(IF(ISERROR(VLOOKUP($B202&amp;$L202,'5 этап'!$A$2:$N$527,13,FALSE)),0,VLOOKUP($B202&amp;$L202,'5 этап'!$A$2:$N$527,13,FALSE)),2)</f>
        <v>0</v>
      </c>
      <c r="K202">
        <f>LARGE(F202:I202,1)+LARGE(F202:I202,2)+LARGE(F202:I202,3)+J202</f>
        <v>257.79999999999995</v>
      </c>
      <c r="L202" t="s">
        <v>886</v>
      </c>
    </row>
    <row r="203" spans="1:12" x14ac:dyDescent="0.35">
      <c r="A203" s="3">
        <v>33</v>
      </c>
      <c r="B203" t="s">
        <v>150</v>
      </c>
      <c r="C203" t="s">
        <v>12</v>
      </c>
      <c r="D203">
        <v>18</v>
      </c>
      <c r="E203" t="s">
        <v>13</v>
      </c>
      <c r="F203">
        <f>ROUND(IF(ISERROR(VLOOKUP($B203&amp;$L203,'1 этап'!$A$4:$K$519,10,FALSE)),0,VLOOKUP($B203&amp;$L203,'1 этап'!$A$4:$K$519,10,FALSE)),2)</f>
        <v>106</v>
      </c>
      <c r="G203">
        <f>ROUND(IF(ISERROR(VLOOKUP($B203&amp;$L203,'2 этап'!$A$2:$J$527,10,FALSE)),0,VLOOKUP($B203&amp;$L203,'2 этап'!$A$2:$J$527,10,FALSE)),2)</f>
        <v>145.19999999999999</v>
      </c>
      <c r="H203">
        <f>ROUND(IF(ISERROR(VLOOKUP($B203&amp;$L203,'3 этап'!$A$2:$J$527,9,FALSE)),0,VLOOKUP($B203&amp;$L203,'3 этап'!$A$2:$J$527,9,FALSE)),2)</f>
        <v>0</v>
      </c>
      <c r="I203">
        <f>ROUND(IF(ISERROR(VLOOKUP($B203&amp;$L203,'4 этап'!$A$2:$J$527,7,FALSE)),0,VLOOKUP($B203&amp;$L203,'4 этап'!$A$2:$J$527,7,FALSE)),2)</f>
        <v>0</v>
      </c>
      <c r="J203">
        <f>ROUND(IF(ISERROR(VLOOKUP($B203&amp;$L203,'5 этап'!$A$2:$N$527,13,FALSE)),0,VLOOKUP($B203&amp;$L203,'5 этап'!$A$2:$N$527,13,FALSE)),2)</f>
        <v>0</v>
      </c>
      <c r="K203">
        <f>LARGE(F203:I203,1)+LARGE(F203:I203,2)+LARGE(F203:I203,3)+J203</f>
        <v>251.2</v>
      </c>
      <c r="L203" t="s">
        <v>886</v>
      </c>
    </row>
    <row r="204" spans="1:12" x14ac:dyDescent="0.35">
      <c r="A204" s="3">
        <v>34</v>
      </c>
      <c r="B204" t="s">
        <v>666</v>
      </c>
      <c r="C204" t="s">
        <v>12</v>
      </c>
      <c r="D204">
        <v>18</v>
      </c>
      <c r="E204" t="s">
        <v>53</v>
      </c>
      <c r="F204">
        <f>ROUND(IF(ISERROR(VLOOKUP($B204&amp;$L204,'1 этап'!$A$4:$K$519,10,FALSE)),0,VLOOKUP($B204&amp;$L204,'1 этап'!$A$4:$K$519,10,FALSE)),2)</f>
        <v>0</v>
      </c>
      <c r="G204">
        <f>ROUND(IF(ISERROR(VLOOKUP($B204&amp;$L204,'2 этап'!$A$2:$J$527,10,FALSE)),0,VLOOKUP($B204&amp;$L204,'2 этап'!$A$2:$J$527,10,FALSE)),2)</f>
        <v>0</v>
      </c>
      <c r="H204">
        <f>ROUND(IF(ISERROR(VLOOKUP($B204&amp;$L204,'3 этап'!$A$2:$J$527,9,FALSE)),0,VLOOKUP($B204&amp;$L204,'3 этап'!$A$2:$J$527,9,FALSE)),2)</f>
        <v>1</v>
      </c>
      <c r="I204">
        <f>ROUND(IF(ISERROR(VLOOKUP($B204&amp;$L204,'4 этап'!$A$2:$J$527,7,FALSE)),0,VLOOKUP($B204&amp;$L204,'4 этап'!$A$2:$J$527,7,FALSE)),2)</f>
        <v>114.5</v>
      </c>
      <c r="J204">
        <f>ROUND(IF(ISERROR(VLOOKUP($B204&amp;$L204,'5 этап'!$A$2:$N$527,13,FALSE)),0,VLOOKUP($B204&amp;$L204,'5 этап'!$A$2:$N$527,13,FALSE)),2)</f>
        <v>75.400000000000006</v>
      </c>
      <c r="K204">
        <f>LARGE(F204:I204,1)+LARGE(F204:I204,2)+LARGE(F204:I204,3)+J204</f>
        <v>190.9</v>
      </c>
      <c r="L204" t="s">
        <v>886</v>
      </c>
    </row>
    <row r="205" spans="1:12" x14ac:dyDescent="0.35">
      <c r="A205" s="3">
        <v>35</v>
      </c>
      <c r="B205" t="s">
        <v>154</v>
      </c>
      <c r="C205" t="s">
        <v>12</v>
      </c>
      <c r="D205">
        <v>18</v>
      </c>
      <c r="E205" t="s">
        <v>25</v>
      </c>
      <c r="F205">
        <f>ROUND(IF(ISERROR(VLOOKUP($B205&amp;$L205,'1 этап'!$A$4:$K$519,10,FALSE)),0,VLOOKUP($B205&amp;$L205,'1 этап'!$A$4:$K$519,10,FALSE)),2)</f>
        <v>8.8000000000000007</v>
      </c>
      <c r="G205">
        <f>ROUND(IF(ISERROR(VLOOKUP($B205&amp;$L205,'2 этап'!$A$2:$J$527,10,FALSE)),0,VLOOKUP($B205&amp;$L205,'2 этап'!$A$2:$J$527,10,FALSE)),2)</f>
        <v>0</v>
      </c>
      <c r="H205">
        <f>ROUND(IF(ISERROR(VLOOKUP($B205&amp;$L205,'3 этап'!$A$2:$J$527,9,FALSE)),0,VLOOKUP($B205&amp;$L205,'3 этап'!$A$2:$J$527,9,FALSE)),2)</f>
        <v>44.4</v>
      </c>
      <c r="I205">
        <f>ROUND(IF(ISERROR(VLOOKUP($B205&amp;$L205,'4 этап'!$A$2:$J$527,7,FALSE)),0,VLOOKUP($B205&amp;$L205,'4 этап'!$A$2:$J$527,7,FALSE)),2)</f>
        <v>105.9</v>
      </c>
      <c r="J205">
        <f>ROUND(IF(ISERROR(VLOOKUP($B205&amp;$L205,'5 этап'!$A$2:$N$527,13,FALSE)),0,VLOOKUP($B205&amp;$L205,'5 этап'!$A$2:$N$527,13,FALSE)),2)</f>
        <v>0</v>
      </c>
      <c r="K205">
        <f>LARGE(F205:I205,1)+LARGE(F205:I205,2)+LARGE(F205:I205,3)+J205</f>
        <v>159.10000000000002</v>
      </c>
      <c r="L205" t="s">
        <v>886</v>
      </c>
    </row>
    <row r="206" spans="1:12" x14ac:dyDescent="0.35">
      <c r="A206" s="3">
        <v>36</v>
      </c>
      <c r="B206" t="s">
        <v>143</v>
      </c>
      <c r="C206" t="s">
        <v>12</v>
      </c>
      <c r="D206">
        <v>18</v>
      </c>
      <c r="E206" t="s">
        <v>40</v>
      </c>
      <c r="F206">
        <f>ROUND(IF(ISERROR(VLOOKUP($B206&amp;$L206,'1 этап'!$A$4:$K$519,10,FALSE)),0,VLOOKUP($B206&amp;$L206,'1 этап'!$A$4:$K$519,10,FALSE)),2)</f>
        <v>146.19999999999999</v>
      </c>
      <c r="G206">
        <f>ROUND(IF(ISERROR(VLOOKUP($B206&amp;$L206,'2 этап'!$A$2:$J$527,10,FALSE)),0,VLOOKUP($B206&amp;$L206,'2 этап'!$A$2:$J$527,10,FALSE)),2)</f>
        <v>0</v>
      </c>
      <c r="H206">
        <f>ROUND(IF(ISERROR(VLOOKUP($B206&amp;$L206,'3 этап'!$A$2:$J$527,9,FALSE)),0,VLOOKUP($B206&amp;$L206,'3 этап'!$A$2:$J$527,9,FALSE)),2)</f>
        <v>0</v>
      </c>
      <c r="I206">
        <f>ROUND(IF(ISERROR(VLOOKUP($B206&amp;$L206,'4 этап'!$A$2:$J$527,7,FALSE)),0,VLOOKUP($B206&amp;$L206,'4 этап'!$A$2:$J$527,7,FALSE)),2)</f>
        <v>0</v>
      </c>
      <c r="J206">
        <f>ROUND(IF(ISERROR(VLOOKUP($B206&amp;$L206,'5 этап'!$A$2:$N$527,13,FALSE)),0,VLOOKUP($B206&amp;$L206,'5 этап'!$A$2:$N$527,13,FALSE)),2)</f>
        <v>0</v>
      </c>
      <c r="K206">
        <f>LARGE(F206:I206,1)+LARGE(F206:I206,2)+LARGE(F206:I206,3)+J206</f>
        <v>146.19999999999999</v>
      </c>
      <c r="L206" t="s">
        <v>886</v>
      </c>
    </row>
    <row r="207" spans="1:12" x14ac:dyDescent="0.35">
      <c r="A207" s="3">
        <v>37</v>
      </c>
      <c r="B207" t="s">
        <v>146</v>
      </c>
      <c r="C207" t="s">
        <v>12</v>
      </c>
      <c r="D207">
        <v>18</v>
      </c>
      <c r="E207" t="s">
        <v>17</v>
      </c>
      <c r="F207">
        <f>ROUND(IF(ISERROR(VLOOKUP($B207&amp;$L207,'1 этап'!$A$4:$K$519,10,FALSE)),0,VLOOKUP($B207&amp;$L207,'1 этап'!$A$4:$K$519,10,FALSE)),2)</f>
        <v>133.80000000000001</v>
      </c>
      <c r="G207">
        <f>ROUND(IF(ISERROR(VLOOKUP($B207&amp;$L207,'2 этап'!$A$2:$J$527,10,FALSE)),0,VLOOKUP($B207&amp;$L207,'2 этап'!$A$2:$J$527,10,FALSE)),2)</f>
        <v>0</v>
      </c>
      <c r="H207">
        <f>ROUND(IF(ISERROR(VLOOKUP($B207&amp;$L207,'3 этап'!$A$2:$J$527,9,FALSE)),0,VLOOKUP($B207&amp;$L207,'3 этап'!$A$2:$J$527,9,FALSE)),2)</f>
        <v>0</v>
      </c>
      <c r="I207">
        <f>ROUND(IF(ISERROR(VLOOKUP($B207&amp;$L207,'4 этап'!$A$2:$J$527,7,FALSE)),0,VLOOKUP($B207&amp;$L207,'4 этап'!$A$2:$J$527,7,FALSE)),2)</f>
        <v>0</v>
      </c>
      <c r="J207">
        <f>ROUND(IF(ISERROR(VLOOKUP($B207&amp;$L207,'5 этап'!$A$2:$N$527,13,FALSE)),0,VLOOKUP($B207&amp;$L207,'5 этап'!$A$2:$N$527,13,FALSE)),2)</f>
        <v>0</v>
      </c>
      <c r="K207">
        <f>LARGE(F207:I207,1)+LARGE(F207:I207,2)+LARGE(F207:I207,3)+J207</f>
        <v>133.80000000000001</v>
      </c>
      <c r="L207" t="s">
        <v>886</v>
      </c>
    </row>
    <row r="208" spans="1:12" x14ac:dyDescent="0.35">
      <c r="A208" s="3">
        <v>38</v>
      </c>
      <c r="B208" t="s">
        <v>836</v>
      </c>
      <c r="E208" t="s">
        <v>216</v>
      </c>
      <c r="F208">
        <f>ROUND(IF(ISERROR(VLOOKUP($B208&amp;$L208,'1 этап'!$A$4:$K$519,10,FALSE)),0,VLOOKUP($B208&amp;$L208,'1 этап'!$A$4:$K$519,10,FALSE)),2)</f>
        <v>0</v>
      </c>
      <c r="G208">
        <f>ROUND(IF(ISERROR(VLOOKUP($B208&amp;$L208,'2 этап'!$A$2:$J$527,10,FALSE)),0,VLOOKUP($B208&amp;$L208,'2 этап'!$A$2:$J$527,10,FALSE)),2)</f>
        <v>0</v>
      </c>
      <c r="H208">
        <f>ROUND(IF(ISERROR(VLOOKUP($B208&amp;$L208,'3 этап'!$A$2:$J$527,9,FALSE)),0,VLOOKUP($B208&amp;$L208,'3 этап'!$A$2:$J$527,9,FALSE)),2)</f>
        <v>0</v>
      </c>
      <c r="I208">
        <f>ROUND(IF(ISERROR(VLOOKUP($B208&amp;$L208,'4 этап'!$A$2:$J$527,7,FALSE)),0,VLOOKUP($B208&amp;$L208,'4 этап'!$A$2:$J$527,7,FALSE)),2)</f>
        <v>97.7</v>
      </c>
      <c r="J208">
        <f>ROUND(IF(ISERROR(VLOOKUP($B208&amp;$L208,'5 этап'!$A$2:$N$527,13,FALSE)),0,VLOOKUP($B208&amp;$L208,'5 этап'!$A$2:$N$527,13,FALSE)),2)</f>
        <v>0</v>
      </c>
      <c r="K208">
        <f>LARGE(F208:I208,1)+LARGE(F208:I208,2)+LARGE(F208:I208,3)+J208</f>
        <v>97.7</v>
      </c>
      <c r="L208" t="s">
        <v>886</v>
      </c>
    </row>
    <row r="209" spans="1:12" x14ac:dyDescent="0.35">
      <c r="A209" s="3">
        <v>39</v>
      </c>
      <c r="B209" t="s">
        <v>708</v>
      </c>
      <c r="C209" t="s">
        <v>12</v>
      </c>
      <c r="D209">
        <v>18</v>
      </c>
      <c r="E209" t="s">
        <v>17</v>
      </c>
      <c r="F209">
        <f>ROUND(IF(ISERROR(VLOOKUP($B209&amp;$L209,'1 этап'!$A$4:$K$519,10,FALSE)),0,VLOOKUP($B209&amp;$L209,'1 этап'!$A$4:$K$519,10,FALSE)),2)</f>
        <v>0</v>
      </c>
      <c r="G209">
        <f>ROUND(IF(ISERROR(VLOOKUP($B209&amp;$L209,'2 этап'!$A$2:$J$527,10,FALSE)),0,VLOOKUP($B209&amp;$L209,'2 этап'!$A$2:$J$527,10,FALSE)),2)</f>
        <v>0</v>
      </c>
      <c r="H209">
        <f>ROUND(IF(ISERROR(VLOOKUP($B209&amp;$L209,'3 этап'!$A$2:$J$527,9,FALSE)),0,VLOOKUP($B209&amp;$L209,'3 этап'!$A$2:$J$527,9,FALSE)),2)</f>
        <v>51.1</v>
      </c>
      <c r="I209">
        <f>ROUND(IF(ISERROR(VLOOKUP($B209&amp;$L209,'4 этап'!$A$2:$J$527,7,FALSE)),0,VLOOKUP($B209&amp;$L209,'4 этап'!$A$2:$J$527,7,FALSE)),2)</f>
        <v>0</v>
      </c>
      <c r="J209">
        <f>ROUND(IF(ISERROR(VLOOKUP($B209&amp;$L209,'5 этап'!$A$2:$N$527,13,FALSE)),0,VLOOKUP($B209&amp;$L209,'5 этап'!$A$2:$N$527,13,FALSE)),2)</f>
        <v>0</v>
      </c>
      <c r="K209">
        <f>LARGE(F209:I209,1)+LARGE(F209:I209,2)+LARGE(F209:I209,3)+J209</f>
        <v>51.1</v>
      </c>
      <c r="L209" t="s">
        <v>886</v>
      </c>
    </row>
    <row r="210" spans="1:12" x14ac:dyDescent="0.35">
      <c r="A210" s="3">
        <v>40</v>
      </c>
      <c r="B210" t="s">
        <v>709</v>
      </c>
      <c r="C210" t="s">
        <v>12</v>
      </c>
      <c r="D210">
        <v>18</v>
      </c>
      <c r="E210" t="s">
        <v>216</v>
      </c>
      <c r="F210">
        <f>ROUND(IF(ISERROR(VLOOKUP($B210&amp;$L210,'1 этап'!$A$4:$K$519,10,FALSE)),0,VLOOKUP($B210&amp;$L210,'1 этап'!$A$4:$K$519,10,FALSE)),2)</f>
        <v>0</v>
      </c>
      <c r="G210">
        <f>ROUND(IF(ISERROR(VLOOKUP($B210&amp;$L210,'2 этап'!$A$2:$J$527,10,FALSE)),0,VLOOKUP($B210&amp;$L210,'2 этап'!$A$2:$J$527,10,FALSE)),2)</f>
        <v>0</v>
      </c>
      <c r="H210">
        <f>ROUND(IF(ISERROR(VLOOKUP($B210&amp;$L210,'3 этап'!$A$2:$J$527,9,FALSE)),0,VLOOKUP($B210&amp;$L210,'3 этап'!$A$2:$J$527,9,FALSE)),2)</f>
        <v>1</v>
      </c>
      <c r="I210">
        <f>ROUND(IF(ISERROR(VLOOKUP($B210&amp;$L210,'4 этап'!$A$2:$J$527,7,FALSE)),0,VLOOKUP($B210&amp;$L210,'4 этап'!$A$2:$J$527,7,FALSE)),2)</f>
        <v>0</v>
      </c>
      <c r="J210">
        <f>ROUND(IF(ISERROR(VLOOKUP($B210&amp;$L210,'5 этап'!$A$2:$N$527,13,FALSE)),0,VLOOKUP($B210&amp;$L210,'5 этап'!$A$2:$N$527,13,FALSE)),2)</f>
        <v>0</v>
      </c>
      <c r="K210">
        <f>LARGE(F210:I210,1)+LARGE(F210:I210,2)+LARGE(F210:I210,3)+J210</f>
        <v>1</v>
      </c>
      <c r="L210" t="s">
        <v>886</v>
      </c>
    </row>
    <row r="211" spans="1:12" ht="15.5" x14ac:dyDescent="0.35">
      <c r="A211" s="1" t="s">
        <v>156</v>
      </c>
      <c r="J211">
        <f>ROUND(IF(ISERROR(VLOOKUP($B211&amp;$L211,'5 этап'!$A$2:$N$527,13,FALSE)),0,VLOOKUP($B211&amp;$L211,'5 этап'!$A$2:$N$527,13,FALSE)),2)</f>
        <v>0</v>
      </c>
      <c r="K211" t="e">
        <f t="shared" ref="K198:K261" si="3">LARGE(F211:I211,1)+LARGE(F211:I211,2)+LARGE(F211:I211,3)+J211</f>
        <v>#NUM!</v>
      </c>
    </row>
    <row r="212" spans="1:12" x14ac:dyDescent="0.35">
      <c r="J212">
        <f>ROUND(IF(ISERROR(VLOOKUP($B212&amp;$L212,'5 этап'!$A$2:$N$527,13,FALSE)),0,VLOOKUP($B212&amp;$L212,'5 этап'!$A$2:$N$527,13,FALSE)),2)</f>
        <v>0</v>
      </c>
      <c r="K212" t="e">
        <f t="shared" si="3"/>
        <v>#NUM!</v>
      </c>
    </row>
    <row r="213" spans="1:12" x14ac:dyDescent="0.35">
      <c r="A213" s="2" t="s">
        <v>2</v>
      </c>
      <c r="B213" t="s">
        <v>3</v>
      </c>
      <c r="C213" t="s">
        <v>877</v>
      </c>
      <c r="F213" t="s">
        <v>878</v>
      </c>
      <c r="G213" t="s">
        <v>881</v>
      </c>
      <c r="H213" t="s">
        <v>879</v>
      </c>
      <c r="I213" t="s">
        <v>880</v>
      </c>
      <c r="J213" t="s">
        <v>899</v>
      </c>
      <c r="K213" t="s">
        <v>882</v>
      </c>
    </row>
    <row r="214" spans="1:12" x14ac:dyDescent="0.35">
      <c r="A214" s="3">
        <v>1</v>
      </c>
      <c r="B214" t="s">
        <v>158</v>
      </c>
      <c r="C214" t="s">
        <v>12</v>
      </c>
      <c r="D214">
        <v>18</v>
      </c>
      <c r="E214" t="s">
        <v>34</v>
      </c>
      <c r="F214">
        <f>ROUND(IF(ISERROR(VLOOKUP($B214&amp;$L214,'1 этап'!$A$4:$K$519,10,FALSE)),0,VLOOKUP($B214&amp;$L214,'1 этап'!$A$4:$K$519,10,FALSE)),2)</f>
        <v>200</v>
      </c>
      <c r="G214">
        <f>ROUND(IF(ISERROR(VLOOKUP($B214&amp;$L214,'2 этап'!$A$2:$J$527,10,FALSE)),0,VLOOKUP($B214&amp;$L214,'2 этап'!$A$2:$J$527,10,FALSE)),2)</f>
        <v>200</v>
      </c>
      <c r="H214">
        <f>ROUND(IF(ISERROR(VLOOKUP($B214&amp;$L214,'3 этап'!$A$2:$J$527,9,FALSE)),0,VLOOKUP($B214&amp;$L214,'3 этап'!$A$2:$J$527,9,FALSE)),2)</f>
        <v>189.2</v>
      </c>
      <c r="I214">
        <f>ROUND(IF(ISERROR(VLOOKUP($B214&amp;$L214,'4 этап'!$A$2:$J$527,7,FALSE)),0,VLOOKUP($B214&amp;$L214,'4 этап'!$A$2:$J$527,7,FALSE)),2)</f>
        <v>200</v>
      </c>
      <c r="J214">
        <f>ROUND(IF(ISERROR(VLOOKUP($B214&amp;$L214,'5 этап'!$A$2:$N$527,13,FALSE)),0,VLOOKUP($B214&amp;$L214,'5 этап'!$A$2:$N$527,13,FALSE)),2)</f>
        <v>200</v>
      </c>
      <c r="K214">
        <f>LARGE(F214:I214,1)+LARGE(F214:I214,2)+LARGE(F214:I214,3)+J214</f>
        <v>800</v>
      </c>
      <c r="L214" t="s">
        <v>887</v>
      </c>
    </row>
    <row r="215" spans="1:12" x14ac:dyDescent="0.35">
      <c r="A215" s="3">
        <v>2</v>
      </c>
      <c r="B215" t="s">
        <v>163</v>
      </c>
      <c r="C215" t="s">
        <v>12</v>
      </c>
      <c r="D215">
        <v>18</v>
      </c>
      <c r="E215" t="s">
        <v>27</v>
      </c>
      <c r="F215">
        <f>ROUND(IF(ISERROR(VLOOKUP($B215&amp;$L215,'1 этап'!$A$4:$K$519,10,FALSE)),0,VLOOKUP($B215&amp;$L215,'1 этап'!$A$4:$K$519,10,FALSE)),2)</f>
        <v>164.1</v>
      </c>
      <c r="G215">
        <f>ROUND(IF(ISERROR(VLOOKUP($B215&amp;$L215,'2 этап'!$A$2:$J$527,10,FALSE)),0,VLOOKUP($B215&amp;$L215,'2 этап'!$A$2:$J$527,10,FALSE)),2)</f>
        <v>0</v>
      </c>
      <c r="H215">
        <f>ROUND(IF(ISERROR(VLOOKUP($B215&amp;$L215,'3 этап'!$A$2:$J$527,9,FALSE)),0,VLOOKUP($B215&amp;$L215,'3 этап'!$A$2:$J$527,9,FALSE)),2)</f>
        <v>170.3</v>
      </c>
      <c r="I215">
        <f>ROUND(IF(ISERROR(VLOOKUP($B215&amp;$L215,'4 этап'!$A$2:$J$527,7,FALSE)),0,VLOOKUP($B215&amp;$L215,'4 этап'!$A$2:$J$527,7,FALSE)),2)</f>
        <v>192</v>
      </c>
      <c r="J215">
        <f>ROUND(IF(ISERROR(VLOOKUP($B215&amp;$L215,'5 этап'!$A$2:$N$527,13,FALSE)),0,VLOOKUP($B215&amp;$L215,'5 этап'!$A$2:$N$527,13,FALSE)),2)</f>
        <v>181.3</v>
      </c>
      <c r="K215">
        <f>LARGE(F215:I215,1)+LARGE(F215:I215,2)+LARGE(F215:I215,3)+J215</f>
        <v>707.7</v>
      </c>
      <c r="L215" t="s">
        <v>887</v>
      </c>
    </row>
    <row r="216" spans="1:12" x14ac:dyDescent="0.35">
      <c r="A216" s="3">
        <v>3</v>
      </c>
      <c r="B216" t="s">
        <v>161</v>
      </c>
      <c r="C216" t="s">
        <v>12</v>
      </c>
      <c r="D216">
        <v>18</v>
      </c>
      <c r="E216" t="s">
        <v>40</v>
      </c>
      <c r="F216">
        <f>ROUND(IF(ISERROR(VLOOKUP($B216&amp;$L216,'1 этап'!$A$4:$K$519,10,FALSE)),0,VLOOKUP($B216&amp;$L216,'1 этап'!$A$4:$K$519,10,FALSE)),2)</f>
        <v>175.4</v>
      </c>
      <c r="G216">
        <f>ROUND(IF(ISERROR(VLOOKUP($B216&amp;$L216,'2 этап'!$A$2:$J$527,10,FALSE)),0,VLOOKUP($B216&amp;$L216,'2 этап'!$A$2:$J$527,10,FALSE)),2)</f>
        <v>176.2</v>
      </c>
      <c r="H216">
        <f>ROUND(IF(ISERROR(VLOOKUP($B216&amp;$L216,'3 этап'!$A$2:$J$527,9,FALSE)),0,VLOOKUP($B216&amp;$L216,'3 этап'!$A$2:$J$527,9,FALSE)),2)</f>
        <v>191.3</v>
      </c>
      <c r="I216">
        <f>ROUND(IF(ISERROR(VLOOKUP($B216&amp;$L216,'4 этап'!$A$2:$J$527,7,FALSE)),0,VLOOKUP($B216&amp;$L216,'4 этап'!$A$2:$J$527,7,FALSE)),2)</f>
        <v>180.7</v>
      </c>
      <c r="J216">
        <f>ROUND(IF(ISERROR(VLOOKUP($B216&amp;$L216,'5 этап'!$A$2:$N$527,13,FALSE)),0,VLOOKUP($B216&amp;$L216,'5 этап'!$A$2:$N$527,13,FALSE)),2)</f>
        <v>159.1</v>
      </c>
      <c r="K216">
        <f>LARGE(F216:I216,1)+LARGE(F216:I216,2)+LARGE(F216:I216,3)+J216</f>
        <v>707.30000000000007</v>
      </c>
      <c r="L216" t="s">
        <v>887</v>
      </c>
    </row>
    <row r="217" spans="1:12" x14ac:dyDescent="0.35">
      <c r="A217" s="3">
        <v>4</v>
      </c>
      <c r="B217" t="s">
        <v>164</v>
      </c>
      <c r="C217" t="s">
        <v>12</v>
      </c>
      <c r="D217">
        <v>18</v>
      </c>
      <c r="E217" t="s">
        <v>529</v>
      </c>
      <c r="F217">
        <f>ROUND(IF(ISERROR(VLOOKUP($B217&amp;$L217,'1 этап'!$A$4:$K$519,10,FALSE)),0,VLOOKUP($B217&amp;$L217,'1 этап'!$A$4:$K$519,10,FALSE)),2)</f>
        <v>163.5</v>
      </c>
      <c r="G217">
        <f>ROUND(IF(ISERROR(VLOOKUP($B217&amp;$L217,'2 этап'!$A$2:$J$527,10,FALSE)),0,VLOOKUP($B217&amp;$L217,'2 этап'!$A$2:$J$527,10,FALSE)),2)</f>
        <v>183.1</v>
      </c>
      <c r="H217">
        <f>ROUND(IF(ISERROR(VLOOKUP($B217&amp;$L217,'3 этап'!$A$2:$J$527,9,FALSE)),0,VLOOKUP($B217&amp;$L217,'3 этап'!$A$2:$J$527,9,FALSE)),2)</f>
        <v>171.2</v>
      </c>
      <c r="I217">
        <f>ROUND(IF(ISERROR(VLOOKUP($B217&amp;$L217,'4 этап'!$A$2:$J$527,7,FALSE)),0,VLOOKUP($B217&amp;$L217,'4 этап'!$A$2:$J$527,7,FALSE)),2)</f>
        <v>0</v>
      </c>
      <c r="J217">
        <f>ROUND(IF(ISERROR(VLOOKUP($B217&amp;$L217,'5 этап'!$A$2:$N$527,13,FALSE)),0,VLOOKUP($B217&amp;$L217,'5 этап'!$A$2:$N$527,13,FALSE)),2)</f>
        <v>186.4</v>
      </c>
      <c r="K217">
        <f>LARGE(F217:I217,1)+LARGE(F217:I217,2)+LARGE(F217:I217,3)+J217</f>
        <v>704.19999999999993</v>
      </c>
      <c r="L217" t="s">
        <v>887</v>
      </c>
    </row>
    <row r="218" spans="1:12" x14ac:dyDescent="0.35">
      <c r="A218" s="3">
        <v>5</v>
      </c>
      <c r="B218" t="s">
        <v>167</v>
      </c>
      <c r="C218" t="s">
        <v>12</v>
      </c>
      <c r="D218">
        <v>18</v>
      </c>
      <c r="E218" t="s">
        <v>40</v>
      </c>
      <c r="F218">
        <f>ROUND(IF(ISERROR(VLOOKUP($B218&amp;$L218,'1 этап'!$A$4:$K$519,10,FALSE)),0,VLOOKUP($B218&amp;$L218,'1 этап'!$A$4:$K$519,10,FALSE)),2)</f>
        <v>156.80000000000001</v>
      </c>
      <c r="G218">
        <f>ROUND(IF(ISERROR(VLOOKUP($B218&amp;$L218,'2 этап'!$A$2:$J$527,10,FALSE)),0,VLOOKUP($B218&amp;$L218,'2 этап'!$A$2:$J$527,10,FALSE)),2)</f>
        <v>181.3</v>
      </c>
      <c r="H218">
        <f>ROUND(IF(ISERROR(VLOOKUP($B218&amp;$L218,'3 этап'!$A$2:$J$527,9,FALSE)),0,VLOOKUP($B218&amp;$L218,'3 этап'!$A$2:$J$527,9,FALSE)),2)</f>
        <v>178</v>
      </c>
      <c r="I218">
        <f>ROUND(IF(ISERROR(VLOOKUP($B218&amp;$L218,'4 этап'!$A$2:$J$527,7,FALSE)),0,VLOOKUP($B218&amp;$L218,'4 этап'!$A$2:$J$527,7,FALSE)),2)</f>
        <v>165.1</v>
      </c>
      <c r="J218">
        <f>ROUND(IF(ISERROR(VLOOKUP($B218&amp;$L218,'5 этап'!$A$2:$N$527,13,FALSE)),0,VLOOKUP($B218&amp;$L218,'5 этап'!$A$2:$N$527,13,FALSE)),2)</f>
        <v>173</v>
      </c>
      <c r="K218">
        <f>LARGE(F218:I218,1)+LARGE(F218:I218,2)+LARGE(F218:I218,3)+J218</f>
        <v>697.4</v>
      </c>
      <c r="L218" t="s">
        <v>887</v>
      </c>
    </row>
    <row r="219" spans="1:12" x14ac:dyDescent="0.35">
      <c r="A219" s="3">
        <v>6</v>
      </c>
      <c r="B219" t="s">
        <v>162</v>
      </c>
      <c r="C219" t="s">
        <v>12</v>
      </c>
      <c r="D219">
        <v>18</v>
      </c>
      <c r="E219" t="s">
        <v>20</v>
      </c>
      <c r="F219">
        <f>ROUND(IF(ISERROR(VLOOKUP($B219&amp;$L219,'1 этап'!$A$4:$K$519,10,FALSE)),0,VLOOKUP($B219&amp;$L219,'1 этап'!$A$4:$K$519,10,FALSE)),2)</f>
        <v>173.1</v>
      </c>
      <c r="G219">
        <f>ROUND(IF(ISERROR(VLOOKUP($B219&amp;$L219,'2 этап'!$A$2:$J$527,10,FALSE)),0,VLOOKUP($B219&amp;$L219,'2 этап'!$A$2:$J$527,10,FALSE)),2)</f>
        <v>181.9</v>
      </c>
      <c r="H219">
        <f>ROUND(IF(ISERROR(VLOOKUP($B219&amp;$L219,'3 этап'!$A$2:$J$527,9,FALSE)),0,VLOOKUP($B219&amp;$L219,'3 этап'!$A$2:$J$527,9,FALSE)),2)</f>
        <v>176.3</v>
      </c>
      <c r="I219">
        <f>ROUND(IF(ISERROR(VLOOKUP($B219&amp;$L219,'4 этап'!$A$2:$J$527,7,FALSE)),0,VLOOKUP($B219&amp;$L219,'4 этап'!$A$2:$J$527,7,FALSE)),2)</f>
        <v>0</v>
      </c>
      <c r="J219">
        <f>ROUND(IF(ISERROR(VLOOKUP($B219&amp;$L219,'5 этап'!$A$2:$N$527,13,FALSE)),0,VLOOKUP($B219&amp;$L219,'5 этап'!$A$2:$N$527,13,FALSE)),2)</f>
        <v>162.19999999999999</v>
      </c>
      <c r="K219">
        <f>LARGE(F219:I219,1)+LARGE(F219:I219,2)+LARGE(F219:I219,3)+J219</f>
        <v>693.5</v>
      </c>
      <c r="L219" t="s">
        <v>887</v>
      </c>
    </row>
    <row r="220" spans="1:12" x14ac:dyDescent="0.35">
      <c r="A220" s="3">
        <v>7</v>
      </c>
      <c r="B220" t="s">
        <v>168</v>
      </c>
      <c r="C220" t="s">
        <v>12</v>
      </c>
      <c r="D220">
        <v>18</v>
      </c>
      <c r="E220" t="s">
        <v>22</v>
      </c>
      <c r="F220">
        <f>ROUND(IF(ISERROR(VLOOKUP($B220&amp;$L220,'1 этап'!$A$4:$K$519,10,FALSE)),0,VLOOKUP($B220&amp;$L220,'1 этап'!$A$4:$K$519,10,FALSE)),2)</f>
        <v>125.5</v>
      </c>
      <c r="G220">
        <f>ROUND(IF(ISERROR(VLOOKUP($B220&amp;$L220,'2 этап'!$A$2:$J$527,10,FALSE)),0,VLOOKUP($B220&amp;$L220,'2 этап'!$A$2:$J$527,10,FALSE)),2)</f>
        <v>160.1</v>
      </c>
      <c r="H220">
        <f>ROUND(IF(ISERROR(VLOOKUP($B220&amp;$L220,'3 этап'!$A$2:$J$527,9,FALSE)),0,VLOOKUP($B220&amp;$L220,'3 этап'!$A$2:$J$527,9,FALSE)),2)</f>
        <v>163.6</v>
      </c>
      <c r="I220">
        <f>ROUND(IF(ISERROR(VLOOKUP($B220&amp;$L220,'4 этап'!$A$2:$J$527,7,FALSE)),0,VLOOKUP($B220&amp;$L220,'4 этап'!$A$2:$J$527,7,FALSE)),2)</f>
        <v>161.30000000000001</v>
      </c>
      <c r="J220">
        <f>ROUND(IF(ISERROR(VLOOKUP($B220&amp;$L220,'5 этап'!$A$2:$N$527,13,FALSE)),0,VLOOKUP($B220&amp;$L220,'5 этап'!$A$2:$N$527,13,FALSE)),2)</f>
        <v>153.6</v>
      </c>
      <c r="K220">
        <f>LARGE(F220:I220,1)+LARGE(F220:I220,2)+LARGE(F220:I220,3)+J220</f>
        <v>638.6</v>
      </c>
      <c r="L220" t="s">
        <v>887</v>
      </c>
    </row>
    <row r="221" spans="1:12" x14ac:dyDescent="0.35">
      <c r="A221" s="3">
        <v>8</v>
      </c>
      <c r="B221" t="s">
        <v>159</v>
      </c>
      <c r="C221" t="s">
        <v>12</v>
      </c>
      <c r="D221">
        <v>18</v>
      </c>
      <c r="E221" t="s">
        <v>20</v>
      </c>
      <c r="F221">
        <f>ROUND(IF(ISERROR(VLOOKUP($B221&amp;$L221,'1 этап'!$A$4:$K$519,10,FALSE)),0,VLOOKUP($B221&amp;$L221,'1 этап'!$A$4:$K$519,10,FALSE)),2)</f>
        <v>198.6</v>
      </c>
      <c r="G221">
        <f>ROUND(IF(ISERROR(VLOOKUP($B221&amp;$L221,'2 этап'!$A$2:$J$527,10,FALSE)),0,VLOOKUP($B221&amp;$L221,'2 этап'!$A$2:$J$527,10,FALSE)),2)</f>
        <v>0</v>
      </c>
      <c r="H221">
        <f>ROUND(IF(ISERROR(VLOOKUP($B221&amp;$L221,'3 этап'!$A$2:$J$527,9,FALSE)),0,VLOOKUP($B221&amp;$L221,'3 этап'!$A$2:$J$527,9,FALSE)),2)</f>
        <v>200</v>
      </c>
      <c r="I221">
        <f>ROUND(IF(ISERROR(VLOOKUP($B221&amp;$L221,'4 этап'!$A$2:$J$527,7,FALSE)),0,VLOOKUP($B221&amp;$L221,'4 этап'!$A$2:$J$527,7,FALSE)),2)</f>
        <v>0</v>
      </c>
      <c r="J221">
        <f>ROUND(IF(ISERROR(VLOOKUP($B221&amp;$L221,'5 этап'!$A$2:$N$527,13,FALSE)),0,VLOOKUP($B221&amp;$L221,'5 этап'!$A$2:$N$527,13,FALSE)),2)</f>
        <v>0</v>
      </c>
      <c r="K221">
        <f>LARGE(F221:I221,1)+LARGE(F221:I221,2)+LARGE(F221:I221,3)+J221</f>
        <v>398.6</v>
      </c>
      <c r="L221" t="s">
        <v>887</v>
      </c>
    </row>
    <row r="222" spans="1:12" x14ac:dyDescent="0.35">
      <c r="A222" s="3">
        <v>9</v>
      </c>
      <c r="B222" t="s">
        <v>160</v>
      </c>
      <c r="C222" t="s">
        <v>12</v>
      </c>
      <c r="D222">
        <v>18</v>
      </c>
      <c r="E222" t="s">
        <v>85</v>
      </c>
      <c r="F222">
        <f>ROUND(IF(ISERROR(VLOOKUP($B222&amp;$L222,'1 этап'!$A$4:$K$519,10,FALSE)),0,VLOOKUP($B222&amp;$L222,'1 этап'!$A$4:$K$519,10,FALSE)),2)</f>
        <v>178.5</v>
      </c>
      <c r="G222">
        <f>ROUND(IF(ISERROR(VLOOKUP($B222&amp;$L222,'2 этап'!$A$2:$J$527,10,FALSE)),0,VLOOKUP($B222&amp;$L222,'2 этап'!$A$2:$J$527,10,FALSE)),2)</f>
        <v>183.4</v>
      </c>
      <c r="H222">
        <f>ROUND(IF(ISERROR(VLOOKUP($B222&amp;$L222,'3 этап'!$A$2:$J$527,9,FALSE)),0,VLOOKUP($B222&amp;$L222,'3 этап'!$A$2:$J$527,9,FALSE)),2)</f>
        <v>0</v>
      </c>
      <c r="I222">
        <f>ROUND(IF(ISERROR(VLOOKUP($B222&amp;$L222,'4 этап'!$A$2:$J$527,7,FALSE)),0,VLOOKUP($B222&amp;$L222,'4 этап'!$A$2:$J$527,7,FALSE)),2)</f>
        <v>0</v>
      </c>
      <c r="J222">
        <f>ROUND(IF(ISERROR(VLOOKUP($B222&amp;$L222,'5 этап'!$A$2:$N$527,13,FALSE)),0,VLOOKUP($B222&amp;$L222,'5 этап'!$A$2:$N$527,13,FALSE)),2)</f>
        <v>0</v>
      </c>
      <c r="K222">
        <f>LARGE(F222:I222,1)+LARGE(F222:I222,2)+LARGE(F222:I222,3)+J222</f>
        <v>361.9</v>
      </c>
      <c r="L222" t="s">
        <v>887</v>
      </c>
    </row>
    <row r="223" spans="1:12" x14ac:dyDescent="0.35">
      <c r="A223" s="3">
        <v>10</v>
      </c>
      <c r="B223" t="s">
        <v>143</v>
      </c>
      <c r="C223" t="s">
        <v>12</v>
      </c>
      <c r="D223">
        <v>18</v>
      </c>
      <c r="E223" t="s">
        <v>40</v>
      </c>
      <c r="F223">
        <f>ROUND(IF(ISERROR(VLOOKUP($B223&amp;$L223,'1 этап'!$A$4:$K$519,10,FALSE)),0,VLOOKUP($B223&amp;$L223,'1 этап'!$A$4:$K$519,10,FALSE)),2)</f>
        <v>0</v>
      </c>
      <c r="G223">
        <f>ROUND(IF(ISERROR(VLOOKUP($B223&amp;$L223,'2 этап'!$A$2:$J$527,10,FALSE)),0,VLOOKUP($B223&amp;$L223,'2 этап'!$A$2:$J$527,10,FALSE)),2)</f>
        <v>0</v>
      </c>
      <c r="H223">
        <f>ROUND(IF(ISERROR(VLOOKUP($B223&amp;$L223,'3 этап'!$A$2:$J$527,9,FALSE)),0,VLOOKUP($B223&amp;$L223,'3 этап'!$A$2:$J$527,9,FALSE)),2)</f>
        <v>164</v>
      </c>
      <c r="I223">
        <f>ROUND(IF(ISERROR(VLOOKUP($B223&amp;$L223,'4 этап'!$A$2:$J$527,7,FALSE)),0,VLOOKUP($B223&amp;$L223,'4 этап'!$A$2:$J$527,7,FALSE)),2)</f>
        <v>167.6</v>
      </c>
      <c r="J223">
        <f>ROUND(IF(ISERROR(VLOOKUP($B223&amp;$L223,'5 этап'!$A$2:$N$527,13,FALSE)),0,VLOOKUP($B223&amp;$L223,'5 этап'!$A$2:$N$527,13,FALSE)),2)</f>
        <v>0</v>
      </c>
      <c r="K223">
        <f>LARGE(F223:I223,1)+LARGE(F223:I223,2)+LARGE(F223:I223,3)+J223</f>
        <v>331.6</v>
      </c>
      <c r="L223" t="s">
        <v>887</v>
      </c>
    </row>
    <row r="224" spans="1:12" x14ac:dyDescent="0.35">
      <c r="A224" s="3">
        <v>11</v>
      </c>
      <c r="B224" t="s">
        <v>166</v>
      </c>
      <c r="C224" t="s">
        <v>12</v>
      </c>
      <c r="D224">
        <v>18</v>
      </c>
      <c r="E224" t="s">
        <v>17</v>
      </c>
      <c r="F224">
        <f>ROUND(IF(ISERROR(VLOOKUP($B224&amp;$L224,'1 этап'!$A$4:$K$519,10,FALSE)),0,VLOOKUP($B224&amp;$L224,'1 этап'!$A$4:$K$519,10,FALSE)),2)</f>
        <v>158.1</v>
      </c>
      <c r="G224">
        <f>ROUND(IF(ISERROR(VLOOKUP($B224&amp;$L224,'2 этап'!$A$2:$J$527,10,FALSE)),0,VLOOKUP($B224&amp;$L224,'2 этап'!$A$2:$J$527,10,FALSE)),2)</f>
        <v>172</v>
      </c>
      <c r="H224">
        <f>ROUND(IF(ISERROR(VLOOKUP($B224&amp;$L224,'3 этап'!$A$2:$J$527,9,FALSE)),0,VLOOKUP($B224&amp;$L224,'3 этап'!$A$2:$J$527,9,FALSE)),2)</f>
        <v>0</v>
      </c>
      <c r="I224">
        <f>ROUND(IF(ISERROR(VLOOKUP($B224&amp;$L224,'4 этап'!$A$2:$J$527,7,FALSE)),0,VLOOKUP($B224&amp;$L224,'4 этап'!$A$2:$J$527,7,FALSE)),2)</f>
        <v>0</v>
      </c>
      <c r="J224">
        <f>ROUND(IF(ISERROR(VLOOKUP($B224&amp;$L224,'5 этап'!$A$2:$N$527,13,FALSE)),0,VLOOKUP($B224&amp;$L224,'5 этап'!$A$2:$N$527,13,FALSE)),2)</f>
        <v>0</v>
      </c>
      <c r="K224">
        <f>LARGE(F224:I224,1)+LARGE(F224:I224,2)+LARGE(F224:I224,3)+J224</f>
        <v>330.1</v>
      </c>
      <c r="L224" t="s">
        <v>887</v>
      </c>
    </row>
    <row r="225" spans="1:12" x14ac:dyDescent="0.35">
      <c r="A225" s="3">
        <v>12</v>
      </c>
      <c r="B225" t="s">
        <v>838</v>
      </c>
      <c r="C225" t="s">
        <v>17</v>
      </c>
      <c r="F225">
        <f>ROUND(IF(ISERROR(VLOOKUP($B225&amp;$L225,'1 этап'!$A$4:$K$519,10,FALSE)),0,VLOOKUP($B225&amp;$L225,'1 этап'!$A$4:$K$519,10,FALSE)),2)</f>
        <v>0</v>
      </c>
      <c r="G225">
        <f>ROUND(IF(ISERROR(VLOOKUP($B225&amp;$L225,'2 этап'!$A$2:$J$527,10,FALSE)),0,VLOOKUP($B225&amp;$L225,'2 этап'!$A$2:$J$527,10,FALSE)),2)</f>
        <v>0</v>
      </c>
      <c r="H225">
        <f>ROUND(IF(ISERROR(VLOOKUP($B225&amp;$L225,'3 этап'!$A$2:$J$527,9,FALSE)),0,VLOOKUP($B225&amp;$L225,'3 этап'!$A$2:$J$527,9,FALSE)),2)</f>
        <v>0</v>
      </c>
      <c r="I225">
        <f>ROUND(IF(ISERROR(VLOOKUP($B225&amp;$L225,'4 этап'!$A$2:$J$527,7,FALSE)),0,VLOOKUP($B225&amp;$L225,'4 этап'!$A$2:$J$527,7,FALSE)),2)</f>
        <v>129.6</v>
      </c>
      <c r="J225">
        <f>ROUND(IF(ISERROR(VLOOKUP($B225&amp;$L225,'5 этап'!$A$2:$N$527,13,FALSE)),0,VLOOKUP($B225&amp;$L225,'5 этап'!$A$2:$N$527,13,FALSE)),2)</f>
        <v>117.4</v>
      </c>
      <c r="K225">
        <f>LARGE(F225:I225,1)+LARGE(F225:I225,2)+LARGE(F225:I225,3)+J225</f>
        <v>247</v>
      </c>
      <c r="L225" t="s">
        <v>887</v>
      </c>
    </row>
    <row r="226" spans="1:12" x14ac:dyDescent="0.35">
      <c r="A226" s="3">
        <v>13</v>
      </c>
      <c r="B226" t="s">
        <v>711</v>
      </c>
      <c r="C226" t="s">
        <v>12</v>
      </c>
      <c r="D226">
        <v>18</v>
      </c>
      <c r="E226" t="s">
        <v>529</v>
      </c>
      <c r="F226">
        <f>ROUND(IF(ISERROR(VLOOKUP($B226&amp;$L226,'1 этап'!$A$4:$K$519,10,FALSE)),0,VLOOKUP($B226&amp;$L226,'1 этап'!$A$4:$K$519,10,FALSE)),2)</f>
        <v>0</v>
      </c>
      <c r="G226">
        <f>ROUND(IF(ISERROR(VLOOKUP($B226&amp;$L226,'2 этап'!$A$2:$J$527,10,FALSE)),0,VLOOKUP($B226&amp;$L226,'2 этап'!$A$2:$J$527,10,FALSE)),2)</f>
        <v>0</v>
      </c>
      <c r="H226">
        <f>ROUND(IF(ISERROR(VLOOKUP($B226&amp;$L226,'3 этап'!$A$2:$J$527,9,FALSE)),0,VLOOKUP($B226&amp;$L226,'3 этап'!$A$2:$J$527,9,FALSE)),2)</f>
        <v>163</v>
      </c>
      <c r="I226">
        <f>ROUND(IF(ISERROR(VLOOKUP($B226&amp;$L226,'4 этап'!$A$2:$J$527,7,FALSE)),0,VLOOKUP($B226&amp;$L226,'4 этап'!$A$2:$J$527,7,FALSE)),2)</f>
        <v>0</v>
      </c>
      <c r="J226">
        <f>ROUND(IF(ISERROR(VLOOKUP($B226&amp;$L226,'5 этап'!$A$2:$N$527,13,FALSE)),0,VLOOKUP($B226&amp;$L226,'5 этап'!$A$2:$N$527,13,FALSE)),2)</f>
        <v>0</v>
      </c>
      <c r="K226">
        <f>LARGE(F226:I226,1)+LARGE(F226:I226,2)+LARGE(F226:I226,3)+J226</f>
        <v>163</v>
      </c>
      <c r="L226" t="s">
        <v>887</v>
      </c>
    </row>
    <row r="227" spans="1:12" x14ac:dyDescent="0.35">
      <c r="A227" s="3">
        <v>14</v>
      </c>
      <c r="B227" t="s">
        <v>165</v>
      </c>
      <c r="C227" t="s">
        <v>12</v>
      </c>
      <c r="D227">
        <v>18</v>
      </c>
      <c r="E227" t="s">
        <v>27</v>
      </c>
      <c r="F227">
        <f>ROUND(IF(ISERROR(VLOOKUP($B227&amp;$L227,'1 этап'!$A$4:$K$519,10,FALSE)),0,VLOOKUP($B227&amp;$L227,'1 этап'!$A$4:$K$519,10,FALSE)),2)</f>
        <v>159.19999999999999</v>
      </c>
      <c r="G227">
        <f>ROUND(IF(ISERROR(VLOOKUP($B227&amp;$L227,'2 этап'!$A$2:$J$527,10,FALSE)),0,VLOOKUP($B227&amp;$L227,'2 этап'!$A$2:$J$527,10,FALSE)),2)</f>
        <v>0</v>
      </c>
      <c r="H227">
        <f>ROUND(IF(ISERROR(VLOOKUP($B227&amp;$L227,'3 этап'!$A$2:$J$527,9,FALSE)),0,VLOOKUP($B227&amp;$L227,'3 этап'!$A$2:$J$527,9,FALSE)),2)</f>
        <v>0</v>
      </c>
      <c r="I227">
        <f>ROUND(IF(ISERROR(VLOOKUP($B227&amp;$L227,'4 этап'!$A$2:$J$527,7,FALSE)),0,VLOOKUP($B227&amp;$L227,'4 этап'!$A$2:$J$527,7,FALSE)),2)</f>
        <v>0</v>
      </c>
      <c r="J227">
        <f>ROUND(IF(ISERROR(VLOOKUP($B227&amp;$L227,'5 этап'!$A$2:$N$527,13,FALSE)),0,VLOOKUP($B227&amp;$L227,'5 этап'!$A$2:$N$527,13,FALSE)),2)</f>
        <v>0</v>
      </c>
      <c r="K227">
        <f>LARGE(F227:I227,1)+LARGE(F227:I227,2)+LARGE(F227:I227,3)+J227</f>
        <v>159.19999999999999</v>
      </c>
      <c r="L227" t="s">
        <v>887</v>
      </c>
    </row>
    <row r="228" spans="1:12" ht="15.5" x14ac:dyDescent="0.35">
      <c r="A228" s="1" t="s">
        <v>169</v>
      </c>
      <c r="J228">
        <f>ROUND(IF(ISERROR(VLOOKUP($B228&amp;$L228,'5 этап'!$A$2:$N$527,13,FALSE)),0,VLOOKUP($B228&amp;$L228,'5 этап'!$A$2:$N$527,13,FALSE)),2)</f>
        <v>0</v>
      </c>
      <c r="K228" t="e">
        <f t="shared" si="3"/>
        <v>#NUM!</v>
      </c>
    </row>
    <row r="229" spans="1:12" x14ac:dyDescent="0.35">
      <c r="J229">
        <f>ROUND(IF(ISERROR(VLOOKUP($B229&amp;$L229,'5 этап'!$A$2:$N$527,13,FALSE)),0,VLOOKUP($B229&amp;$L229,'5 этап'!$A$2:$N$527,13,FALSE)),2)</f>
        <v>0</v>
      </c>
      <c r="K229" t="e">
        <f t="shared" si="3"/>
        <v>#NUM!</v>
      </c>
    </row>
    <row r="230" spans="1:12" x14ac:dyDescent="0.35">
      <c r="A230" s="2" t="s">
        <v>2</v>
      </c>
      <c r="B230" t="s">
        <v>3</v>
      </c>
      <c r="C230" t="s">
        <v>877</v>
      </c>
      <c r="F230" t="s">
        <v>878</v>
      </c>
      <c r="G230" t="s">
        <v>881</v>
      </c>
      <c r="H230" t="s">
        <v>879</v>
      </c>
      <c r="I230" t="s">
        <v>880</v>
      </c>
      <c r="J230" t="s">
        <v>899</v>
      </c>
      <c r="K230" t="s">
        <v>882</v>
      </c>
    </row>
    <row r="231" spans="1:12" x14ac:dyDescent="0.35">
      <c r="A231" s="3">
        <v>1</v>
      </c>
      <c r="B231" t="s">
        <v>171</v>
      </c>
      <c r="C231" t="s">
        <v>12</v>
      </c>
      <c r="D231">
        <v>18</v>
      </c>
      <c r="E231" t="s">
        <v>40</v>
      </c>
      <c r="F231">
        <f>ROUND(IF(ISERROR(VLOOKUP($B231&amp;$L231,'1 этап'!$A$4:$K$519,10,FALSE)),0,VLOOKUP($B231&amp;$L231,'1 этап'!$A$4:$K$519,10,FALSE)),2)</f>
        <v>195</v>
      </c>
      <c r="G231">
        <f>ROUND(IF(ISERROR(VLOOKUP($B231&amp;$L231,'2 этап'!$A$2:$J$527,10,FALSE)),0,VLOOKUP($B231&amp;$L231,'2 этап'!$A$2:$J$527,10,FALSE)),2)</f>
        <v>200</v>
      </c>
      <c r="H231">
        <f>ROUND(IF(ISERROR(VLOOKUP($B231&amp;$L231,'3 этап'!$A$2:$J$527,9,FALSE)),0,VLOOKUP($B231&amp;$L231,'3 этап'!$A$2:$J$527,9,FALSE)),2)</f>
        <v>177</v>
      </c>
      <c r="I231">
        <f>ROUND(IF(ISERROR(VLOOKUP($B231&amp;$L231,'4 этап'!$A$2:$J$527,7,FALSE)),0,VLOOKUP($B231&amp;$L231,'4 этап'!$A$2:$J$527,7,FALSE)),2)</f>
        <v>184.1</v>
      </c>
      <c r="J231">
        <f>ROUND(IF(ISERROR(VLOOKUP($B231&amp;$L231,'5 этап'!$A$2:$N$527,13,FALSE)),0,VLOOKUP($B231&amp;$L231,'5 этап'!$A$2:$N$527,13,FALSE)),2)</f>
        <v>200</v>
      </c>
      <c r="K231">
        <f>LARGE(F231:I231,1)+LARGE(F231:I231,2)+LARGE(F231:I231,3)+J231</f>
        <v>779.1</v>
      </c>
      <c r="L231" t="s">
        <v>888</v>
      </c>
    </row>
    <row r="232" spans="1:12" x14ac:dyDescent="0.35">
      <c r="A232" s="3">
        <v>2</v>
      </c>
      <c r="B232" t="s">
        <v>173</v>
      </c>
      <c r="C232" t="s">
        <v>12</v>
      </c>
      <c r="D232">
        <v>18</v>
      </c>
      <c r="E232" t="s">
        <v>40</v>
      </c>
      <c r="F232">
        <f>ROUND(IF(ISERROR(VLOOKUP($B232&amp;$L232,'1 этап'!$A$4:$K$519,10,FALSE)),0,VLOOKUP($B232&amp;$L232,'1 этап'!$A$4:$K$519,10,FALSE)),2)</f>
        <v>183.1</v>
      </c>
      <c r="G232">
        <f>ROUND(IF(ISERROR(VLOOKUP($B232&amp;$L232,'2 этап'!$A$2:$J$527,10,FALSE)),0,VLOOKUP($B232&amp;$L232,'2 этап'!$A$2:$J$527,10,FALSE)),2)</f>
        <v>186.9</v>
      </c>
      <c r="H232">
        <f>ROUND(IF(ISERROR(VLOOKUP($B232&amp;$L232,'3 этап'!$A$2:$J$527,9,FALSE)),0,VLOOKUP($B232&amp;$L232,'3 этап'!$A$2:$J$527,9,FALSE)),2)</f>
        <v>180.1</v>
      </c>
      <c r="I232">
        <f>ROUND(IF(ISERROR(VLOOKUP($B232&amp;$L232,'4 этап'!$A$2:$J$527,7,FALSE)),0,VLOOKUP($B232&amp;$L232,'4 этап'!$A$2:$J$527,7,FALSE)),2)</f>
        <v>178.4</v>
      </c>
      <c r="J232">
        <f>ROUND(IF(ISERROR(VLOOKUP($B232&amp;$L232,'5 этап'!$A$2:$N$527,13,FALSE)),0,VLOOKUP($B232&amp;$L232,'5 этап'!$A$2:$N$527,13,FALSE)),2)</f>
        <v>188</v>
      </c>
      <c r="K232">
        <f>LARGE(F232:I232,1)+LARGE(F232:I232,2)+LARGE(F232:I232,3)+J232</f>
        <v>738.1</v>
      </c>
      <c r="L232" t="s">
        <v>888</v>
      </c>
    </row>
    <row r="233" spans="1:12" x14ac:dyDescent="0.35">
      <c r="A233" s="3">
        <v>3</v>
      </c>
      <c r="B233" t="s">
        <v>172</v>
      </c>
      <c r="C233" t="s">
        <v>12</v>
      </c>
      <c r="D233">
        <v>18</v>
      </c>
      <c r="E233" t="s">
        <v>34</v>
      </c>
      <c r="F233">
        <f>ROUND(IF(ISERROR(VLOOKUP($B233&amp;$L233,'1 этап'!$A$4:$K$519,10,FALSE)),0,VLOOKUP($B233&amp;$L233,'1 этап'!$A$4:$K$519,10,FALSE)),2)</f>
        <v>191.5</v>
      </c>
      <c r="G233">
        <f>ROUND(IF(ISERROR(VLOOKUP($B233&amp;$L233,'2 этап'!$A$2:$J$527,10,FALSE)),0,VLOOKUP($B233&amp;$L233,'2 этап'!$A$2:$J$527,10,FALSE)),2)</f>
        <v>184.1</v>
      </c>
      <c r="H233">
        <f>ROUND(IF(ISERROR(VLOOKUP($B233&amp;$L233,'3 этап'!$A$2:$J$527,9,FALSE)),0,VLOOKUP($B233&amp;$L233,'3 этап'!$A$2:$J$527,9,FALSE)),2)</f>
        <v>167.5</v>
      </c>
      <c r="I233">
        <f>ROUND(IF(ISERROR(VLOOKUP($B233&amp;$L233,'4 этап'!$A$2:$J$527,7,FALSE)),0,VLOOKUP($B233&amp;$L233,'4 этап'!$A$2:$J$527,7,FALSE)),2)</f>
        <v>172.9</v>
      </c>
      <c r="J233">
        <f>ROUND(IF(ISERROR(VLOOKUP($B233&amp;$L233,'5 этап'!$A$2:$N$527,13,FALSE)),0,VLOOKUP($B233&amp;$L233,'5 этап'!$A$2:$N$527,13,FALSE)),2)</f>
        <v>184</v>
      </c>
      <c r="K233">
        <f>LARGE(F233:I233,1)+LARGE(F233:I233,2)+LARGE(F233:I233,3)+J233</f>
        <v>732.5</v>
      </c>
      <c r="L233" t="s">
        <v>888</v>
      </c>
    </row>
    <row r="234" spans="1:12" x14ac:dyDescent="0.35">
      <c r="A234" s="3">
        <v>4</v>
      </c>
      <c r="B234" t="s">
        <v>177</v>
      </c>
      <c r="C234" t="s">
        <v>175</v>
      </c>
      <c r="D234" t="s">
        <v>176</v>
      </c>
      <c r="F234">
        <f>ROUND(IF(ISERROR(VLOOKUP($B234&amp;$L234,'1 этап'!$A$4:$K$519,10,FALSE)),0,VLOOKUP($B234&amp;$L234,'1 этап'!$A$4:$K$519,10,FALSE)),2)</f>
        <v>175.9</v>
      </c>
      <c r="G234">
        <f>ROUND(IF(ISERROR(VLOOKUP($B234&amp;$L234,'2 этап'!$A$2:$J$527,10,FALSE)),0,VLOOKUP($B234&amp;$L234,'2 этап'!$A$2:$J$527,10,FALSE)),2)</f>
        <v>177.7</v>
      </c>
      <c r="H234">
        <f>ROUND(IF(ISERROR(VLOOKUP($B234&amp;$L234,'3 этап'!$A$2:$J$527,9,FALSE)),0,VLOOKUP($B234&amp;$L234,'3 этап'!$A$2:$J$527,9,FALSE)),2)</f>
        <v>187</v>
      </c>
      <c r="I234">
        <f>ROUND(IF(ISERROR(VLOOKUP($B234&amp;$L234,'4 этап'!$A$2:$J$527,7,FALSE)),0,VLOOKUP($B234&amp;$L234,'4 этап'!$A$2:$J$527,7,FALSE)),2)</f>
        <v>0</v>
      </c>
      <c r="J234">
        <f>ROUND(IF(ISERROR(VLOOKUP($B234&amp;$L234,'5 этап'!$A$2:$N$527,13,FALSE)),0,VLOOKUP($B234&amp;$L234,'5 этап'!$A$2:$N$527,13,FALSE)),2)</f>
        <v>171.7</v>
      </c>
      <c r="K234">
        <f>LARGE(F234:I234,1)+LARGE(F234:I234,2)+LARGE(F234:I234,3)+J234</f>
        <v>712.3</v>
      </c>
      <c r="L234" t="s">
        <v>888</v>
      </c>
    </row>
    <row r="235" spans="1:12" x14ac:dyDescent="0.35">
      <c r="A235" s="3">
        <v>5</v>
      </c>
      <c r="B235" t="s">
        <v>182</v>
      </c>
      <c r="C235" t="s">
        <v>12</v>
      </c>
      <c r="D235">
        <v>18</v>
      </c>
      <c r="E235" t="s">
        <v>34</v>
      </c>
      <c r="F235">
        <f>ROUND(IF(ISERROR(VLOOKUP($B235&amp;$L235,'1 этап'!$A$4:$K$519,10,FALSE)),0,VLOOKUP($B235&amp;$L235,'1 этап'!$A$4:$K$519,10,FALSE)),2)</f>
        <v>142.5</v>
      </c>
      <c r="G235">
        <f>ROUND(IF(ISERROR(VLOOKUP($B235&amp;$L235,'2 этап'!$A$2:$J$527,10,FALSE)),0,VLOOKUP($B235&amp;$L235,'2 этап'!$A$2:$J$527,10,FALSE)),2)</f>
        <v>165.3</v>
      </c>
      <c r="H235">
        <f>ROUND(IF(ISERROR(VLOOKUP($B235&amp;$L235,'3 этап'!$A$2:$J$527,9,FALSE)),0,VLOOKUP($B235&amp;$L235,'3 этап'!$A$2:$J$527,9,FALSE)),2)</f>
        <v>166.5</v>
      </c>
      <c r="I235">
        <f>ROUND(IF(ISERROR(VLOOKUP($B235&amp;$L235,'4 этап'!$A$2:$J$527,7,FALSE)),0,VLOOKUP($B235&amp;$L235,'4 этап'!$A$2:$J$527,7,FALSE)),2)</f>
        <v>169.5</v>
      </c>
      <c r="J235">
        <f>ROUND(IF(ISERROR(VLOOKUP($B235&amp;$L235,'5 этап'!$A$2:$N$527,13,FALSE)),0,VLOOKUP($B235&amp;$L235,'5 этап'!$A$2:$N$527,13,FALSE)),2)</f>
        <v>185.8</v>
      </c>
      <c r="K235">
        <f>LARGE(F235:I235,1)+LARGE(F235:I235,2)+LARGE(F235:I235,3)+J235</f>
        <v>687.1</v>
      </c>
      <c r="L235" t="s">
        <v>888</v>
      </c>
    </row>
    <row r="236" spans="1:12" x14ac:dyDescent="0.35">
      <c r="A236" s="3">
        <v>6</v>
      </c>
      <c r="B236" t="s">
        <v>178</v>
      </c>
      <c r="C236" t="s">
        <v>179</v>
      </c>
      <c r="D236" t="s">
        <v>180</v>
      </c>
      <c r="F236">
        <f>ROUND(IF(ISERROR(VLOOKUP($B236&amp;$L236,'1 этап'!$A$4:$K$519,10,FALSE)),0,VLOOKUP($B236&amp;$L236,'1 этап'!$A$4:$K$519,10,FALSE)),2)</f>
        <v>169.3</v>
      </c>
      <c r="G236">
        <f>ROUND(IF(ISERROR(VLOOKUP($B236&amp;$L236,'2 этап'!$A$2:$J$527,10,FALSE)),0,VLOOKUP($B236&amp;$L236,'2 этап'!$A$2:$J$527,10,FALSE)),2)</f>
        <v>171.5</v>
      </c>
      <c r="H236">
        <f>ROUND(IF(ISERROR(VLOOKUP($B236&amp;$L236,'3 этап'!$A$2:$J$527,9,FALSE)),0,VLOOKUP($B236&amp;$L236,'3 этап'!$A$2:$J$527,9,FALSE)),2)</f>
        <v>158.5</v>
      </c>
      <c r="I236">
        <f>ROUND(IF(ISERROR(VLOOKUP($B236&amp;$L236,'4 этап'!$A$2:$J$527,7,FALSE)),0,VLOOKUP($B236&amp;$L236,'4 этап'!$A$2:$J$527,7,FALSE)),2)</f>
        <v>0</v>
      </c>
      <c r="J236">
        <f>ROUND(IF(ISERROR(VLOOKUP($B236&amp;$L236,'5 этап'!$A$2:$N$527,13,FALSE)),0,VLOOKUP($B236&amp;$L236,'5 этап'!$A$2:$N$527,13,FALSE)),2)</f>
        <v>186.1</v>
      </c>
      <c r="K236">
        <f>LARGE(F236:I236,1)+LARGE(F236:I236,2)+LARGE(F236:I236,3)+J236</f>
        <v>685.4</v>
      </c>
      <c r="L236" t="s">
        <v>888</v>
      </c>
    </row>
    <row r="237" spans="1:12" x14ac:dyDescent="0.35">
      <c r="A237" s="3">
        <v>7</v>
      </c>
      <c r="B237" t="s">
        <v>174</v>
      </c>
      <c r="C237" t="s">
        <v>175</v>
      </c>
      <c r="D237" t="s">
        <v>176</v>
      </c>
      <c r="F237">
        <f>ROUND(IF(ISERROR(VLOOKUP($B237&amp;$L237,'1 этап'!$A$4:$K$519,10,FALSE)),0,VLOOKUP($B237&amp;$L237,'1 этап'!$A$4:$K$519,10,FALSE)),2)</f>
        <v>178.9</v>
      </c>
      <c r="G237">
        <f>ROUND(IF(ISERROR(VLOOKUP($B237&amp;$L237,'2 этап'!$A$2:$J$527,10,FALSE)),0,VLOOKUP($B237&amp;$L237,'2 этап'!$A$2:$J$527,10,FALSE)),2)</f>
        <v>181</v>
      </c>
      <c r="H237">
        <f>ROUND(IF(ISERROR(VLOOKUP($B237&amp;$L237,'3 этап'!$A$2:$J$527,9,FALSE)),0,VLOOKUP($B237&amp;$L237,'3 этап'!$A$2:$J$527,9,FALSE)),2)</f>
        <v>150.1</v>
      </c>
      <c r="I237">
        <f>ROUND(IF(ISERROR(VLOOKUP($B237&amp;$L237,'4 этап'!$A$2:$J$527,7,FALSE)),0,VLOOKUP($B237&amp;$L237,'4 этап'!$A$2:$J$527,7,FALSE)),2)</f>
        <v>147.5</v>
      </c>
      <c r="J237">
        <f>ROUND(IF(ISERROR(VLOOKUP($B237&amp;$L237,'5 этап'!$A$2:$N$527,13,FALSE)),0,VLOOKUP($B237&amp;$L237,'5 этап'!$A$2:$N$527,13,FALSE)),2)</f>
        <v>164.4</v>
      </c>
      <c r="K237">
        <f>LARGE(F237:I237,1)+LARGE(F237:I237,2)+LARGE(F237:I237,3)+J237</f>
        <v>674.4</v>
      </c>
      <c r="L237" t="s">
        <v>888</v>
      </c>
    </row>
    <row r="238" spans="1:12" x14ac:dyDescent="0.35">
      <c r="A238" s="3">
        <v>8</v>
      </c>
      <c r="B238" t="s">
        <v>181</v>
      </c>
      <c r="C238" t="s">
        <v>12</v>
      </c>
      <c r="D238">
        <v>18</v>
      </c>
      <c r="E238" t="s">
        <v>17</v>
      </c>
      <c r="F238">
        <f>ROUND(IF(ISERROR(VLOOKUP($B238&amp;$L238,'1 этап'!$A$4:$K$519,10,FALSE)),0,VLOOKUP($B238&amp;$L238,'1 этап'!$A$4:$K$519,10,FALSE)),2)</f>
        <v>149.6</v>
      </c>
      <c r="G238">
        <f>ROUND(IF(ISERROR(VLOOKUP($B238&amp;$L238,'2 этап'!$A$2:$J$527,10,FALSE)),0,VLOOKUP($B238&amp;$L238,'2 этап'!$A$2:$J$527,10,FALSE)),2)</f>
        <v>155.30000000000001</v>
      </c>
      <c r="H238">
        <f>ROUND(IF(ISERROR(VLOOKUP($B238&amp;$L238,'3 этап'!$A$2:$J$527,9,FALSE)),0,VLOOKUP($B238&amp;$L238,'3 этап'!$A$2:$J$527,9,FALSE)),2)</f>
        <v>0</v>
      </c>
      <c r="I238">
        <f>ROUND(IF(ISERROR(VLOOKUP($B238&amp;$L238,'4 этап'!$A$2:$J$527,7,FALSE)),0,VLOOKUP($B238&amp;$L238,'4 этап'!$A$2:$J$527,7,FALSE)),2)</f>
        <v>168.5</v>
      </c>
      <c r="J238">
        <f>ROUND(IF(ISERROR(VLOOKUP($B238&amp;$L238,'5 этап'!$A$2:$N$527,13,FALSE)),0,VLOOKUP($B238&amp;$L238,'5 этап'!$A$2:$N$527,13,FALSE)),2)</f>
        <v>184.5</v>
      </c>
      <c r="K238">
        <f>LARGE(F238:I238,1)+LARGE(F238:I238,2)+LARGE(F238:I238,3)+J238</f>
        <v>657.9</v>
      </c>
      <c r="L238" t="s">
        <v>888</v>
      </c>
    </row>
    <row r="239" spans="1:12" x14ac:dyDescent="0.35">
      <c r="A239" s="3">
        <v>9</v>
      </c>
      <c r="B239" t="s">
        <v>183</v>
      </c>
      <c r="C239" t="s">
        <v>12</v>
      </c>
      <c r="D239">
        <v>18</v>
      </c>
      <c r="E239" t="s">
        <v>85</v>
      </c>
      <c r="F239">
        <f>ROUND(IF(ISERROR(VLOOKUP($B239&amp;$L239,'1 этап'!$A$4:$K$519,10,FALSE)),0,VLOOKUP($B239&amp;$L239,'1 этап'!$A$4:$K$519,10,FALSE)),2)</f>
        <v>126.5</v>
      </c>
      <c r="G239">
        <f>ROUND(IF(ISERROR(VLOOKUP($B239&amp;$L239,'2 этап'!$A$2:$J$527,10,FALSE)),0,VLOOKUP($B239&amp;$L239,'2 этап'!$A$2:$J$527,10,FALSE)),2)</f>
        <v>159.6</v>
      </c>
      <c r="H239">
        <f>ROUND(IF(ISERROR(VLOOKUP($B239&amp;$L239,'3 этап'!$A$2:$J$527,9,FALSE)),0,VLOOKUP($B239&amp;$L239,'3 этап'!$A$2:$J$527,9,FALSE)),2)</f>
        <v>0</v>
      </c>
      <c r="I239">
        <f>ROUND(IF(ISERROR(VLOOKUP($B239&amp;$L239,'4 этап'!$A$2:$J$527,7,FALSE)),0,VLOOKUP($B239&amp;$L239,'4 этап'!$A$2:$J$527,7,FALSE)),2)</f>
        <v>154.6</v>
      </c>
      <c r="J239">
        <f>ROUND(IF(ISERROR(VLOOKUP($B239&amp;$L239,'5 этап'!$A$2:$N$527,13,FALSE)),0,VLOOKUP($B239&amp;$L239,'5 этап'!$A$2:$N$527,13,FALSE)),2)</f>
        <v>182.6</v>
      </c>
      <c r="K239">
        <f>LARGE(F239:I239,1)+LARGE(F239:I239,2)+LARGE(F239:I239,3)+J239</f>
        <v>623.29999999999995</v>
      </c>
      <c r="L239" t="s">
        <v>888</v>
      </c>
    </row>
    <row r="240" spans="1:12" x14ac:dyDescent="0.35">
      <c r="A240" s="3">
        <v>10</v>
      </c>
      <c r="B240" t="s">
        <v>514</v>
      </c>
      <c r="C240" t="s">
        <v>12</v>
      </c>
      <c r="D240">
        <v>18</v>
      </c>
      <c r="E240" t="s">
        <v>528</v>
      </c>
      <c r="F240">
        <f>ROUND(IF(ISERROR(VLOOKUP($B240&amp;$L240,'1 этап'!$A$4:$K$519,10,FALSE)),0,VLOOKUP($B240&amp;$L240,'1 этап'!$A$4:$K$519,10,FALSE)),2)</f>
        <v>0</v>
      </c>
      <c r="G240">
        <f>ROUND(IF(ISERROR(VLOOKUP($B240&amp;$L240,'2 этап'!$A$2:$J$527,10,FALSE)),0,VLOOKUP($B240&amp;$L240,'2 этап'!$A$2:$J$527,10,FALSE)),2)</f>
        <v>154.80000000000001</v>
      </c>
      <c r="H240">
        <f>ROUND(IF(ISERROR(VLOOKUP($B240&amp;$L240,'3 этап'!$A$2:$J$527,9,FALSE)),0,VLOOKUP($B240&amp;$L240,'3 этап'!$A$2:$J$527,9,FALSE)),2)</f>
        <v>110.2</v>
      </c>
      <c r="I240">
        <f>ROUND(IF(ISERROR(VLOOKUP($B240&amp;$L240,'4 этап'!$A$2:$J$527,7,FALSE)),0,VLOOKUP($B240&amp;$L240,'4 этап'!$A$2:$J$527,7,FALSE)),2)</f>
        <v>152.1</v>
      </c>
      <c r="J240">
        <f>ROUND(IF(ISERROR(VLOOKUP($B240&amp;$L240,'5 этап'!$A$2:$N$527,13,FALSE)),0,VLOOKUP($B240&amp;$L240,'5 этап'!$A$2:$N$527,13,FALSE)),2)</f>
        <v>150.69999999999999</v>
      </c>
      <c r="K240">
        <f>LARGE(F240:I240,1)+LARGE(F240:I240,2)+LARGE(F240:I240,3)+J240</f>
        <v>567.79999999999995</v>
      </c>
      <c r="L240" t="s">
        <v>888</v>
      </c>
    </row>
    <row r="241" spans="1:12" x14ac:dyDescent="0.35">
      <c r="A241" s="3">
        <v>11</v>
      </c>
      <c r="B241" t="s">
        <v>186</v>
      </c>
      <c r="C241" t="s">
        <v>12</v>
      </c>
      <c r="D241">
        <v>18</v>
      </c>
      <c r="E241" t="s">
        <v>528</v>
      </c>
      <c r="F241">
        <f>ROUND(IF(ISERROR(VLOOKUP($B241&amp;$L241,'1 этап'!$A$4:$K$519,10,FALSE)),0,VLOOKUP($B241&amp;$L241,'1 этап'!$A$4:$K$519,10,FALSE)),2)</f>
        <v>0</v>
      </c>
      <c r="G241">
        <f>ROUND(IF(ISERROR(VLOOKUP($B241&amp;$L241,'2 этап'!$A$2:$J$527,10,FALSE)),0,VLOOKUP($B241&amp;$L241,'2 этап'!$A$2:$J$527,10,FALSE)),2)</f>
        <v>117.7</v>
      </c>
      <c r="H241">
        <f>ROUND(IF(ISERROR(VLOOKUP($B241&amp;$L241,'3 этап'!$A$2:$J$527,9,FALSE)),0,VLOOKUP($B241&amp;$L241,'3 этап'!$A$2:$J$527,9,FALSE)),2)</f>
        <v>78</v>
      </c>
      <c r="I241">
        <f>ROUND(IF(ISERROR(VLOOKUP($B241&amp;$L241,'4 этап'!$A$2:$J$527,7,FALSE)),0,VLOOKUP($B241&amp;$L241,'4 этап'!$A$2:$J$527,7,FALSE)),2)</f>
        <v>125.4</v>
      </c>
      <c r="J241">
        <f>ROUND(IF(ISERROR(VLOOKUP($B241&amp;$L241,'5 этап'!$A$2:$N$527,13,FALSE)),0,VLOOKUP($B241&amp;$L241,'5 этап'!$A$2:$N$527,13,FALSE)),2)</f>
        <v>118.2</v>
      </c>
      <c r="K241">
        <f>LARGE(F241:I241,1)+LARGE(F241:I241,2)+LARGE(F241:I241,3)+J241</f>
        <v>439.3</v>
      </c>
      <c r="L241" t="s">
        <v>888</v>
      </c>
    </row>
    <row r="242" spans="1:12" x14ac:dyDescent="0.35">
      <c r="A242" s="3">
        <v>12</v>
      </c>
      <c r="B242" t="s">
        <v>197</v>
      </c>
      <c r="C242" t="s">
        <v>12</v>
      </c>
      <c r="D242">
        <v>18</v>
      </c>
      <c r="E242" t="s">
        <v>51</v>
      </c>
      <c r="F242">
        <f>ROUND(IF(ISERROR(VLOOKUP($B242&amp;$L242,'1 этап'!$A$4:$K$519,10,FALSE)),0,VLOOKUP($B242&amp;$L242,'1 этап'!$A$4:$K$519,10,FALSE)),2)</f>
        <v>0</v>
      </c>
      <c r="G242">
        <f>ROUND(IF(ISERROR(VLOOKUP($B242&amp;$L242,'2 этап'!$A$2:$J$527,10,FALSE)),0,VLOOKUP($B242&amp;$L242,'2 этап'!$A$2:$J$527,10,FALSE)),2)</f>
        <v>0</v>
      </c>
      <c r="H242">
        <f>ROUND(IF(ISERROR(VLOOKUP($B242&amp;$L242,'3 этап'!$A$2:$J$527,9,FALSE)),0,VLOOKUP($B242&amp;$L242,'3 этап'!$A$2:$J$527,9,FALSE)),2)</f>
        <v>200</v>
      </c>
      <c r="I242">
        <f>ROUND(IF(ISERROR(VLOOKUP($B242&amp;$L242,'4 этап'!$A$2:$J$527,7,FALSE)),0,VLOOKUP($B242&amp;$L242,'4 этап'!$A$2:$J$527,7,FALSE)),2)</f>
        <v>200</v>
      </c>
      <c r="J242">
        <f>ROUND(IF(ISERROR(VLOOKUP($B242&amp;$L242,'5 этап'!$A$2:$N$527,13,FALSE)),0,VLOOKUP($B242&amp;$L242,'5 этап'!$A$2:$N$527,13,FALSE)),2)</f>
        <v>0</v>
      </c>
      <c r="K242">
        <f>LARGE(F242:I242,1)+LARGE(F242:I242,2)+LARGE(F242:I242,3)+J242</f>
        <v>400</v>
      </c>
      <c r="L242" t="s">
        <v>888</v>
      </c>
    </row>
    <row r="243" spans="1:12" x14ac:dyDescent="0.35">
      <c r="A243" s="3">
        <v>13</v>
      </c>
      <c r="B243" t="s">
        <v>170</v>
      </c>
      <c r="C243" t="s">
        <v>12</v>
      </c>
      <c r="D243">
        <v>18</v>
      </c>
      <c r="E243" t="s">
        <v>20</v>
      </c>
      <c r="F243">
        <f>ROUND(IF(ISERROR(VLOOKUP($B243&amp;$L243,'1 этап'!$A$4:$K$519,10,FALSE)),0,VLOOKUP($B243&amp;$L243,'1 этап'!$A$4:$K$519,10,FALSE)),2)</f>
        <v>200</v>
      </c>
      <c r="G243">
        <f>ROUND(IF(ISERROR(VLOOKUP($B243&amp;$L243,'2 этап'!$A$2:$J$527,10,FALSE)),0,VLOOKUP($B243&amp;$L243,'2 этап'!$A$2:$J$527,10,FALSE)),2)</f>
        <v>195.1</v>
      </c>
      <c r="H243">
        <f>ROUND(IF(ISERROR(VLOOKUP($B243&amp;$L243,'3 этап'!$A$2:$J$527,9,FALSE)),0,VLOOKUP($B243&amp;$L243,'3 этап'!$A$2:$J$527,9,FALSE)),2)</f>
        <v>0</v>
      </c>
      <c r="I243">
        <f>ROUND(IF(ISERROR(VLOOKUP($B243&amp;$L243,'4 этап'!$A$2:$J$527,7,FALSE)),0,VLOOKUP($B243&amp;$L243,'4 этап'!$A$2:$J$527,7,FALSE)),2)</f>
        <v>0</v>
      </c>
      <c r="J243">
        <f>ROUND(IF(ISERROR(VLOOKUP($B243&amp;$L243,'5 этап'!$A$2:$N$527,13,FALSE)),0,VLOOKUP($B243&amp;$L243,'5 этап'!$A$2:$N$527,13,FALSE)),2)</f>
        <v>0</v>
      </c>
      <c r="K243">
        <f>LARGE(F243:I243,1)+LARGE(F243:I243,2)+LARGE(F243:I243,3)+J243</f>
        <v>395.1</v>
      </c>
      <c r="L243" t="s">
        <v>888</v>
      </c>
    </row>
    <row r="244" spans="1:12" x14ac:dyDescent="0.35">
      <c r="A244" s="3">
        <v>14</v>
      </c>
      <c r="B244" t="s">
        <v>715</v>
      </c>
      <c r="C244" t="s">
        <v>175</v>
      </c>
      <c r="D244" t="s">
        <v>176</v>
      </c>
      <c r="F244">
        <f>ROUND(IF(ISERROR(VLOOKUP($B244&amp;$L244,'1 этап'!$A$4:$K$519,10,FALSE)),0,VLOOKUP($B244&amp;$L244,'1 этап'!$A$4:$K$519,10,FALSE)),2)</f>
        <v>0</v>
      </c>
      <c r="G244">
        <f>ROUND(IF(ISERROR(VLOOKUP($B244&amp;$L244,'2 этап'!$A$2:$J$527,10,FALSE)),0,VLOOKUP($B244&amp;$L244,'2 этап'!$A$2:$J$527,10,FALSE)),2)</f>
        <v>0</v>
      </c>
      <c r="H244">
        <f>ROUND(IF(ISERROR(VLOOKUP($B244&amp;$L244,'3 этап'!$A$2:$J$527,9,FALSE)),0,VLOOKUP($B244&amp;$L244,'3 этап'!$A$2:$J$527,9,FALSE)),2)</f>
        <v>159.30000000000001</v>
      </c>
      <c r="I244">
        <f>ROUND(IF(ISERROR(VLOOKUP($B244&amp;$L244,'4 этап'!$A$2:$J$527,7,FALSE)),0,VLOOKUP($B244&amp;$L244,'4 этап'!$A$2:$J$527,7,FALSE)),2)</f>
        <v>0</v>
      </c>
      <c r="J244">
        <f>ROUND(IF(ISERROR(VLOOKUP($B244&amp;$L244,'5 этап'!$A$2:$N$527,13,FALSE)),0,VLOOKUP($B244&amp;$L244,'5 этап'!$A$2:$N$527,13,FALSE)),2)</f>
        <v>159.6</v>
      </c>
      <c r="K244">
        <f>LARGE(F244:I244,1)+LARGE(F244:I244,2)+LARGE(F244:I244,3)+J244</f>
        <v>318.89999999999998</v>
      </c>
      <c r="L244" t="s">
        <v>888</v>
      </c>
    </row>
    <row r="245" spans="1:12" x14ac:dyDescent="0.35">
      <c r="A245" s="3">
        <v>15</v>
      </c>
      <c r="B245" t="s">
        <v>716</v>
      </c>
      <c r="C245" t="s">
        <v>12</v>
      </c>
      <c r="D245">
        <v>18</v>
      </c>
      <c r="E245" t="s">
        <v>40</v>
      </c>
      <c r="F245">
        <f>ROUND(IF(ISERROR(VLOOKUP($B245&amp;$L245,'1 этап'!$A$4:$K$519,10,FALSE)),0,VLOOKUP($B245&amp;$L245,'1 этап'!$A$4:$K$519,10,FALSE)),2)</f>
        <v>0</v>
      </c>
      <c r="G245">
        <f>ROUND(IF(ISERROR(VLOOKUP($B245&amp;$L245,'2 этап'!$A$2:$J$527,10,FALSE)),0,VLOOKUP($B245&amp;$L245,'2 этап'!$A$2:$J$527,10,FALSE)),2)</f>
        <v>0</v>
      </c>
      <c r="H245">
        <f>ROUND(IF(ISERROR(VLOOKUP($B245&amp;$L245,'3 этап'!$A$2:$J$527,9,FALSE)),0,VLOOKUP($B245&amp;$L245,'3 этап'!$A$2:$J$527,9,FALSE)),2)</f>
        <v>100.4</v>
      </c>
      <c r="I245">
        <f>ROUND(IF(ISERROR(VLOOKUP($B245&amp;$L245,'4 этап'!$A$2:$J$527,7,FALSE)),0,VLOOKUP($B245&amp;$L245,'4 этап'!$A$2:$J$527,7,FALSE)),2)</f>
        <v>119.8</v>
      </c>
      <c r="J245">
        <f>ROUND(IF(ISERROR(VLOOKUP($B245&amp;$L245,'5 этап'!$A$2:$N$527,13,FALSE)),0,VLOOKUP($B245&amp;$L245,'5 этап'!$A$2:$N$527,13,FALSE)),2)</f>
        <v>89.9</v>
      </c>
      <c r="K245">
        <f>LARGE(F245:I245,1)+LARGE(F245:I245,2)+LARGE(F245:I245,3)+J245</f>
        <v>310.10000000000002</v>
      </c>
      <c r="L245" t="s">
        <v>888</v>
      </c>
    </row>
    <row r="246" spans="1:12" x14ac:dyDescent="0.35">
      <c r="A246" s="3">
        <v>16</v>
      </c>
      <c r="B246" t="s">
        <v>515</v>
      </c>
      <c r="C246" t="s">
        <v>12</v>
      </c>
      <c r="D246">
        <v>18</v>
      </c>
      <c r="E246" t="s">
        <v>528</v>
      </c>
      <c r="F246">
        <f>ROUND(IF(ISERROR(VLOOKUP($B246&amp;$L246,'1 этап'!$A$4:$K$519,10,FALSE)),0,VLOOKUP($B246&amp;$L246,'1 этап'!$A$4:$K$519,10,FALSE)),2)</f>
        <v>0</v>
      </c>
      <c r="G246">
        <f>ROUND(IF(ISERROR(VLOOKUP($B246&amp;$L246,'2 этап'!$A$2:$J$527,10,FALSE)),0,VLOOKUP($B246&amp;$L246,'2 этап'!$A$2:$J$527,10,FALSE)),2)</f>
        <v>0</v>
      </c>
      <c r="H246">
        <f>ROUND(IF(ISERROR(VLOOKUP($B246&amp;$L246,'3 этап'!$A$2:$J$527,9,FALSE)),0,VLOOKUP($B246&amp;$L246,'3 этап'!$A$2:$J$527,9,FALSE)),2)</f>
        <v>118.2</v>
      </c>
      <c r="I246">
        <f>ROUND(IF(ISERROR(VLOOKUP($B246&amp;$L246,'4 этап'!$A$2:$J$527,7,FALSE)),0,VLOOKUP($B246&amp;$L246,'4 этап'!$A$2:$J$527,7,FALSE)),2)</f>
        <v>164.8</v>
      </c>
      <c r="J246">
        <f>ROUND(IF(ISERROR(VLOOKUP($B246&amp;$L246,'5 этап'!$A$2:$N$527,13,FALSE)),0,VLOOKUP($B246&amp;$L246,'5 этап'!$A$2:$N$527,13,FALSE)),2)</f>
        <v>0</v>
      </c>
      <c r="K246">
        <f>LARGE(F246:I246,1)+LARGE(F246:I246,2)+LARGE(F246:I246,3)+J246</f>
        <v>283</v>
      </c>
      <c r="L246" t="s">
        <v>888</v>
      </c>
    </row>
    <row r="247" spans="1:12" x14ac:dyDescent="0.35">
      <c r="A247" s="3">
        <v>17</v>
      </c>
      <c r="B247" t="s">
        <v>819</v>
      </c>
      <c r="C247" t="s">
        <v>53</v>
      </c>
      <c r="F247">
        <f>ROUND(IF(ISERROR(VLOOKUP($B247&amp;$L247,'1 этап'!$A$4:$K$519,10,FALSE)),0,VLOOKUP($B247&amp;$L247,'1 этап'!$A$4:$K$519,10,FALSE)),2)</f>
        <v>0</v>
      </c>
      <c r="G247">
        <f>ROUND(IF(ISERROR(VLOOKUP($B247&amp;$L247,'2 этап'!$A$2:$J$527,10,FALSE)),0,VLOOKUP($B247&amp;$L247,'2 этап'!$A$2:$J$527,10,FALSE)),2)</f>
        <v>0</v>
      </c>
      <c r="H247">
        <f>ROUND(IF(ISERROR(VLOOKUP($B247&amp;$L247,'3 этап'!$A$2:$J$527,9,FALSE)),0,VLOOKUP($B247&amp;$L247,'3 этап'!$A$2:$J$527,9,FALSE)),2)</f>
        <v>0</v>
      </c>
      <c r="I247">
        <f>ROUND(IF(ISERROR(VLOOKUP($B247&amp;$L247,'4 этап'!$A$2:$J$527,7,FALSE)),0,VLOOKUP($B247&amp;$L247,'4 этап'!$A$2:$J$527,7,FALSE)),2)</f>
        <v>120.6</v>
      </c>
      <c r="J247">
        <f>ROUND(IF(ISERROR(VLOOKUP($B247&amp;$L247,'5 этап'!$A$2:$N$527,13,FALSE)),0,VLOOKUP($B247&amp;$L247,'5 этап'!$A$2:$N$527,13,FALSE)),2)</f>
        <v>110.1</v>
      </c>
      <c r="K247">
        <f>LARGE(F247:I247,1)+LARGE(F247:I247,2)+LARGE(F247:I247,3)+J247</f>
        <v>230.7</v>
      </c>
      <c r="L247" t="s">
        <v>888</v>
      </c>
    </row>
    <row r="248" spans="1:12" x14ac:dyDescent="0.35">
      <c r="A248" s="3">
        <v>18</v>
      </c>
      <c r="B248" t="s">
        <v>718</v>
      </c>
      <c r="C248" t="s">
        <v>12</v>
      </c>
      <c r="D248">
        <v>18</v>
      </c>
      <c r="E248" t="s">
        <v>40</v>
      </c>
      <c r="F248">
        <f>ROUND(IF(ISERROR(VLOOKUP($B248&amp;$L248,'1 этап'!$A$4:$K$519,10,FALSE)),0,VLOOKUP($B248&amp;$L248,'1 этап'!$A$4:$K$519,10,FALSE)),2)</f>
        <v>0</v>
      </c>
      <c r="G248">
        <f>ROUND(IF(ISERROR(VLOOKUP($B248&amp;$L248,'2 этап'!$A$2:$J$527,10,FALSE)),0,VLOOKUP($B248&amp;$L248,'2 этап'!$A$2:$J$527,10,FALSE)),2)</f>
        <v>0</v>
      </c>
      <c r="H248">
        <f>ROUND(IF(ISERROR(VLOOKUP($B248&amp;$L248,'3 этап'!$A$2:$J$527,9,FALSE)),0,VLOOKUP($B248&amp;$L248,'3 этап'!$A$2:$J$527,9,FALSE)),2)</f>
        <v>58.8</v>
      </c>
      <c r="I248">
        <f>ROUND(IF(ISERROR(VLOOKUP($B248&amp;$L248,'4 этап'!$A$2:$J$527,7,FALSE)),0,VLOOKUP($B248&amp;$L248,'4 этап'!$A$2:$J$527,7,FALSE)),2)</f>
        <v>0</v>
      </c>
      <c r="J248">
        <f>ROUND(IF(ISERROR(VLOOKUP($B248&amp;$L248,'5 этап'!$A$2:$N$527,13,FALSE)),0,VLOOKUP($B248&amp;$L248,'5 этап'!$A$2:$N$527,13,FALSE)),2)</f>
        <v>161.80000000000001</v>
      </c>
      <c r="K248">
        <f>LARGE(F248:I248,1)+LARGE(F248:I248,2)+LARGE(F248:I248,3)+J248</f>
        <v>220.60000000000002</v>
      </c>
      <c r="L248" t="s">
        <v>888</v>
      </c>
    </row>
    <row r="249" spans="1:12" x14ac:dyDescent="0.35">
      <c r="A249" s="3">
        <v>19</v>
      </c>
      <c r="B249" t="s">
        <v>558</v>
      </c>
      <c r="C249" t="s">
        <v>175</v>
      </c>
      <c r="D249" t="s">
        <v>176</v>
      </c>
      <c r="F249">
        <f>ROUND(IF(ISERROR(VLOOKUP($B249&amp;$L249,'1 этап'!$A$4:$K$519,10,FALSE)),0,VLOOKUP($B249&amp;$L249,'1 этап'!$A$4:$K$519,10,FALSE)),2)</f>
        <v>0</v>
      </c>
      <c r="G249">
        <f>ROUND(IF(ISERROR(VLOOKUP($B249&amp;$L249,'2 этап'!$A$2:$J$527,10,FALSE)),0,VLOOKUP($B249&amp;$L249,'2 этап'!$A$2:$J$527,10,FALSE)),2)</f>
        <v>191.2</v>
      </c>
      <c r="H249">
        <f>ROUND(IF(ISERROR(VLOOKUP($B249&amp;$L249,'3 этап'!$A$2:$J$527,9,FALSE)),0,VLOOKUP($B249&amp;$L249,'3 этап'!$A$2:$J$527,9,FALSE)),2)</f>
        <v>0</v>
      </c>
      <c r="I249">
        <f>ROUND(IF(ISERROR(VLOOKUP($B249&amp;$L249,'4 этап'!$A$2:$J$527,7,FALSE)),0,VLOOKUP($B249&amp;$L249,'4 этап'!$A$2:$J$527,7,FALSE)),2)</f>
        <v>0</v>
      </c>
      <c r="J249">
        <f>ROUND(IF(ISERROR(VLOOKUP($B249&amp;$L249,'5 этап'!$A$2:$N$527,13,FALSE)),0,VLOOKUP($B249&amp;$L249,'5 этап'!$A$2:$N$527,13,FALSE)),2)</f>
        <v>0</v>
      </c>
      <c r="K249">
        <f>LARGE(F249:I249,1)+LARGE(F249:I249,2)+LARGE(F249:I249,3)+J249</f>
        <v>191.2</v>
      </c>
      <c r="L249" t="s">
        <v>888</v>
      </c>
    </row>
    <row r="250" spans="1:12" x14ac:dyDescent="0.35">
      <c r="A250" s="3">
        <v>20</v>
      </c>
      <c r="B250" t="s">
        <v>559</v>
      </c>
      <c r="C250" t="s">
        <v>560</v>
      </c>
      <c r="D250" t="s">
        <v>561</v>
      </c>
      <c r="F250">
        <f>ROUND(IF(ISERROR(VLOOKUP($B250&amp;$L250,'1 этап'!$A$4:$K$519,10,FALSE)),0,VLOOKUP($B250&amp;$L250,'1 этап'!$A$4:$K$519,10,FALSE)),2)</f>
        <v>0</v>
      </c>
      <c r="G250">
        <f>ROUND(IF(ISERROR(VLOOKUP($B250&amp;$L250,'2 этап'!$A$2:$J$527,10,FALSE)),0,VLOOKUP($B250&amp;$L250,'2 этап'!$A$2:$J$527,10,FALSE)),2)</f>
        <v>191</v>
      </c>
      <c r="H250">
        <f>ROUND(IF(ISERROR(VLOOKUP($B250&amp;$L250,'3 этап'!$A$2:$J$527,9,FALSE)),0,VLOOKUP($B250&amp;$L250,'3 этап'!$A$2:$J$527,9,FALSE)),2)</f>
        <v>0</v>
      </c>
      <c r="I250">
        <f>ROUND(IF(ISERROR(VLOOKUP($B250&amp;$L250,'4 этап'!$A$2:$J$527,7,FALSE)),0,VLOOKUP($B250&amp;$L250,'4 этап'!$A$2:$J$527,7,FALSE)),2)</f>
        <v>0</v>
      </c>
      <c r="J250">
        <f>ROUND(IF(ISERROR(VLOOKUP($B250&amp;$L250,'5 этап'!$A$2:$N$527,13,FALSE)),0,VLOOKUP($B250&amp;$L250,'5 этап'!$A$2:$N$527,13,FALSE)),2)</f>
        <v>0</v>
      </c>
      <c r="K250">
        <f>LARGE(F250:I250,1)+LARGE(F250:I250,2)+LARGE(F250:I250,3)+J250</f>
        <v>191</v>
      </c>
      <c r="L250" t="s">
        <v>888</v>
      </c>
    </row>
    <row r="251" spans="1:12" x14ac:dyDescent="0.35">
      <c r="A251" s="3">
        <v>21</v>
      </c>
      <c r="B251" t="s">
        <v>717</v>
      </c>
      <c r="C251" t="s">
        <v>12</v>
      </c>
      <c r="D251">
        <v>18</v>
      </c>
      <c r="E251" t="s">
        <v>40</v>
      </c>
      <c r="F251">
        <f>ROUND(IF(ISERROR(VLOOKUP($B251&amp;$L251,'1 этап'!$A$4:$K$519,10,FALSE)),0,VLOOKUP($B251&amp;$L251,'1 этап'!$A$4:$K$519,10,FALSE)),2)</f>
        <v>0</v>
      </c>
      <c r="G251">
        <f>ROUND(IF(ISERROR(VLOOKUP($B251&amp;$L251,'2 этап'!$A$2:$J$527,10,FALSE)),0,VLOOKUP($B251&amp;$L251,'2 этап'!$A$2:$J$527,10,FALSE)),2)</f>
        <v>0</v>
      </c>
      <c r="H251">
        <f>ROUND(IF(ISERROR(VLOOKUP($B251&amp;$L251,'3 этап'!$A$2:$J$527,9,FALSE)),0,VLOOKUP($B251&amp;$L251,'3 этап'!$A$2:$J$527,9,FALSE)),2)</f>
        <v>84.7</v>
      </c>
      <c r="I251">
        <f>ROUND(IF(ISERROR(VLOOKUP($B251&amp;$L251,'4 этап'!$A$2:$J$527,7,FALSE)),0,VLOOKUP($B251&amp;$L251,'4 этап'!$A$2:$J$527,7,FALSE)),2)</f>
        <v>97.9</v>
      </c>
      <c r="J251">
        <f>ROUND(IF(ISERROR(VLOOKUP($B251&amp;$L251,'5 этап'!$A$2:$N$527,13,FALSE)),0,VLOOKUP($B251&amp;$L251,'5 этап'!$A$2:$N$527,13,FALSE)),2)</f>
        <v>0</v>
      </c>
      <c r="K251">
        <f>LARGE(F251:I251,1)+LARGE(F251:I251,2)+LARGE(F251:I251,3)+J251</f>
        <v>182.60000000000002</v>
      </c>
      <c r="L251" t="s">
        <v>888</v>
      </c>
    </row>
    <row r="252" spans="1:12" x14ac:dyDescent="0.35">
      <c r="A252" s="3">
        <v>22</v>
      </c>
      <c r="B252" t="s">
        <v>712</v>
      </c>
      <c r="C252" t="s">
        <v>189</v>
      </c>
      <c r="D252" t="s">
        <v>190</v>
      </c>
      <c r="E252" t="s">
        <v>191</v>
      </c>
      <c r="F252">
        <f>ROUND(IF(ISERROR(VLOOKUP($B252&amp;$L252,'1 этап'!$A$4:$K$519,10,FALSE)),0,VLOOKUP($B252&amp;$L252,'1 этап'!$A$4:$K$519,10,FALSE)),2)</f>
        <v>0</v>
      </c>
      <c r="G252">
        <f>ROUND(IF(ISERROR(VLOOKUP($B252&amp;$L252,'2 этап'!$A$2:$J$527,10,FALSE)),0,VLOOKUP($B252&amp;$L252,'2 этап'!$A$2:$J$527,10,FALSE)),2)</f>
        <v>0</v>
      </c>
      <c r="H252">
        <f>ROUND(IF(ISERROR(VLOOKUP($B252&amp;$L252,'3 этап'!$A$2:$J$527,9,FALSE)),0,VLOOKUP($B252&amp;$L252,'3 этап'!$A$2:$J$527,9,FALSE)),2)</f>
        <v>180.6</v>
      </c>
      <c r="I252">
        <f>ROUND(IF(ISERROR(VLOOKUP($B252&amp;$L252,'4 этап'!$A$2:$J$527,7,FALSE)),0,VLOOKUP($B252&amp;$L252,'4 этап'!$A$2:$J$527,7,FALSE)),2)</f>
        <v>0</v>
      </c>
      <c r="J252">
        <f>ROUND(IF(ISERROR(VLOOKUP($B252&amp;$L252,'5 этап'!$A$2:$N$527,13,FALSE)),0,VLOOKUP($B252&amp;$L252,'5 этап'!$A$2:$N$527,13,FALSE)),2)</f>
        <v>0</v>
      </c>
      <c r="K252">
        <f>LARGE(F252:I252,1)+LARGE(F252:I252,2)+LARGE(F252:I252,3)+J252</f>
        <v>180.6</v>
      </c>
      <c r="L252" t="s">
        <v>888</v>
      </c>
    </row>
    <row r="253" spans="1:12" x14ac:dyDescent="0.35">
      <c r="A253" s="3">
        <v>23</v>
      </c>
      <c r="B253" t="s">
        <v>519</v>
      </c>
      <c r="C253" t="s">
        <v>12</v>
      </c>
      <c r="D253">
        <v>18</v>
      </c>
      <c r="E253" t="s">
        <v>34</v>
      </c>
      <c r="F253">
        <f>ROUND(IF(ISERROR(VLOOKUP($B253&amp;$L253,'1 этап'!$A$4:$K$519,10,FALSE)),0,VLOOKUP($B253&amp;$L253,'1 этап'!$A$4:$K$519,10,FALSE)),2)</f>
        <v>0</v>
      </c>
      <c r="G253">
        <f>ROUND(IF(ISERROR(VLOOKUP($B253&amp;$L253,'2 этап'!$A$2:$J$527,10,FALSE)),0,VLOOKUP($B253&amp;$L253,'2 этап'!$A$2:$J$527,10,FALSE)),2)</f>
        <v>0</v>
      </c>
      <c r="H253">
        <f>ROUND(IF(ISERROR(VLOOKUP($B253&amp;$L253,'3 этап'!$A$2:$J$527,9,FALSE)),0,VLOOKUP($B253&amp;$L253,'3 этап'!$A$2:$J$527,9,FALSE)),2)</f>
        <v>173.8</v>
      </c>
      <c r="I253">
        <f>ROUND(IF(ISERROR(VLOOKUP($B253&amp;$L253,'4 этап'!$A$2:$J$527,7,FALSE)),0,VLOOKUP($B253&amp;$L253,'4 этап'!$A$2:$J$527,7,FALSE)),2)</f>
        <v>0</v>
      </c>
      <c r="J253">
        <f>ROUND(IF(ISERROR(VLOOKUP($B253&amp;$L253,'5 этап'!$A$2:$N$527,13,FALSE)),0,VLOOKUP($B253&amp;$L253,'5 этап'!$A$2:$N$527,13,FALSE)),2)</f>
        <v>0</v>
      </c>
      <c r="K253">
        <f>LARGE(F253:I253,1)+LARGE(F253:I253,2)+LARGE(F253:I253,3)+J253</f>
        <v>173.8</v>
      </c>
      <c r="L253" t="s">
        <v>888</v>
      </c>
    </row>
    <row r="254" spans="1:12" x14ac:dyDescent="0.35">
      <c r="A254" s="3">
        <v>24</v>
      </c>
      <c r="B254" t="s">
        <v>713</v>
      </c>
      <c r="C254" t="s">
        <v>175</v>
      </c>
      <c r="D254" t="s">
        <v>176</v>
      </c>
      <c r="E254" t="s">
        <v>714</v>
      </c>
      <c r="F254">
        <f>ROUND(IF(ISERROR(VLOOKUP($B254&amp;$L254,'1 этап'!$A$4:$K$519,10,FALSE)),0,VLOOKUP($B254&amp;$L254,'1 этап'!$A$4:$K$519,10,FALSE)),2)</f>
        <v>0</v>
      </c>
      <c r="G254">
        <f>ROUND(IF(ISERROR(VLOOKUP($B254&amp;$L254,'2 этап'!$A$2:$J$527,10,FALSE)),0,VLOOKUP($B254&amp;$L254,'2 этап'!$A$2:$J$527,10,FALSE)),2)</f>
        <v>0</v>
      </c>
      <c r="H254">
        <f>ROUND(IF(ISERROR(VLOOKUP($B254&amp;$L254,'3 этап'!$A$2:$J$527,9,FALSE)),0,VLOOKUP($B254&amp;$L254,'3 этап'!$A$2:$J$527,9,FALSE)),2)</f>
        <v>170</v>
      </c>
      <c r="I254">
        <f>ROUND(IF(ISERROR(VLOOKUP($B254&amp;$L254,'4 этап'!$A$2:$J$527,7,FALSE)),0,VLOOKUP($B254&amp;$L254,'4 этап'!$A$2:$J$527,7,FALSE)),2)</f>
        <v>0</v>
      </c>
      <c r="J254">
        <f>ROUND(IF(ISERROR(VLOOKUP($B254&amp;$L254,'5 этап'!$A$2:$N$527,13,FALSE)),0,VLOOKUP($B254&amp;$L254,'5 этап'!$A$2:$N$527,13,FALSE)),2)</f>
        <v>0</v>
      </c>
      <c r="K254">
        <f>LARGE(F254:I254,1)+LARGE(F254:I254,2)+LARGE(F254:I254,3)+J254</f>
        <v>170</v>
      </c>
      <c r="L254" t="s">
        <v>888</v>
      </c>
    </row>
    <row r="255" spans="1:12" x14ac:dyDescent="0.35">
      <c r="A255" s="3">
        <v>25</v>
      </c>
      <c r="B255" t="s">
        <v>839</v>
      </c>
      <c r="C255" t="s">
        <v>22</v>
      </c>
      <c r="F255">
        <f>ROUND(IF(ISERROR(VLOOKUP($B255&amp;$L255,'1 этап'!$A$4:$K$519,10,FALSE)),0,VLOOKUP($B255&amp;$L255,'1 этап'!$A$4:$K$519,10,FALSE)),2)</f>
        <v>0</v>
      </c>
      <c r="G255">
        <f>ROUND(IF(ISERROR(VLOOKUP($B255&amp;$L255,'2 этап'!$A$2:$J$527,10,FALSE)),0,VLOOKUP($B255&amp;$L255,'2 этап'!$A$2:$J$527,10,FALSE)),2)</f>
        <v>0</v>
      </c>
      <c r="H255">
        <f>ROUND(IF(ISERROR(VLOOKUP($B255&amp;$L255,'3 этап'!$A$2:$J$527,9,FALSE)),0,VLOOKUP($B255&amp;$L255,'3 этап'!$A$2:$J$527,9,FALSE)),2)</f>
        <v>0</v>
      </c>
      <c r="I255">
        <f>ROUND(IF(ISERROR(VLOOKUP($B255&amp;$L255,'4 этап'!$A$2:$J$527,7,FALSE)),0,VLOOKUP($B255&amp;$L255,'4 этап'!$A$2:$J$527,7,FALSE)),2)</f>
        <v>114.5</v>
      </c>
      <c r="J255">
        <f>ROUND(IF(ISERROR(VLOOKUP($B255&amp;$L255,'5 этап'!$A$2:$N$527,13,FALSE)),0,VLOOKUP($B255&amp;$L255,'5 этап'!$A$2:$N$527,13,FALSE)),2)</f>
        <v>0</v>
      </c>
      <c r="K255">
        <f>LARGE(F255:I255,1)+LARGE(F255:I255,2)+LARGE(F255:I255,3)+J255</f>
        <v>114.5</v>
      </c>
      <c r="L255" t="s">
        <v>888</v>
      </c>
    </row>
    <row r="256" spans="1:12" x14ac:dyDescent="0.35">
      <c r="A256" s="3">
        <v>26</v>
      </c>
      <c r="B256" t="s">
        <v>184</v>
      </c>
      <c r="C256" t="s">
        <v>12</v>
      </c>
      <c r="D256">
        <v>18</v>
      </c>
      <c r="E256" t="s">
        <v>49</v>
      </c>
      <c r="F256">
        <f>ROUND(IF(ISERROR(VLOOKUP($B256&amp;$L256,'1 этап'!$A$4:$K$519,10,FALSE)),0,VLOOKUP($B256&amp;$L256,'1 этап'!$A$4:$K$519,10,FALSE)),2)</f>
        <v>72.900000000000006</v>
      </c>
      <c r="G256">
        <f>ROUND(IF(ISERROR(VLOOKUP($B256&amp;$L256,'2 этап'!$A$2:$J$527,10,FALSE)),0,VLOOKUP($B256&amp;$L256,'2 этап'!$A$2:$J$527,10,FALSE)),2)</f>
        <v>0</v>
      </c>
      <c r="H256">
        <f>ROUND(IF(ISERROR(VLOOKUP($B256&amp;$L256,'3 этап'!$A$2:$J$527,9,FALSE)),0,VLOOKUP($B256&amp;$L256,'3 этап'!$A$2:$J$527,9,FALSE)),2)</f>
        <v>0</v>
      </c>
      <c r="I256">
        <f>ROUND(IF(ISERROR(VLOOKUP($B256&amp;$L256,'4 этап'!$A$2:$J$527,7,FALSE)),0,VLOOKUP($B256&amp;$L256,'4 этап'!$A$2:$J$527,7,FALSE)),2)</f>
        <v>0</v>
      </c>
      <c r="J256">
        <f>ROUND(IF(ISERROR(VLOOKUP($B256&amp;$L256,'5 этап'!$A$2:$N$527,13,FALSE)),0,VLOOKUP($B256&amp;$L256,'5 этап'!$A$2:$N$527,13,FALSE)),2)</f>
        <v>0</v>
      </c>
      <c r="K256">
        <f>LARGE(F256:I256,1)+LARGE(F256:I256,2)+LARGE(F256:I256,3)+J256</f>
        <v>72.900000000000006</v>
      </c>
      <c r="L256" t="s">
        <v>888</v>
      </c>
    </row>
    <row r="257" spans="1:12" x14ac:dyDescent="0.35">
      <c r="A257" s="3">
        <v>27</v>
      </c>
      <c r="B257" t="s">
        <v>185</v>
      </c>
      <c r="C257" t="s">
        <v>12</v>
      </c>
      <c r="D257">
        <v>18</v>
      </c>
      <c r="E257" t="s">
        <v>40</v>
      </c>
      <c r="F257">
        <f>ROUND(IF(ISERROR(VLOOKUP($B257&amp;$L257,'1 этап'!$A$4:$K$519,10,FALSE)),0,VLOOKUP($B257&amp;$L257,'1 этап'!$A$4:$K$519,10,FALSE)),2)</f>
        <v>61.8</v>
      </c>
      <c r="G257">
        <f>ROUND(IF(ISERROR(VLOOKUP($B257&amp;$L257,'2 этап'!$A$2:$J$527,10,FALSE)),0,VLOOKUP($B257&amp;$L257,'2 этап'!$A$2:$J$527,10,FALSE)),2)</f>
        <v>0</v>
      </c>
      <c r="H257">
        <f>ROUND(IF(ISERROR(VLOOKUP($B257&amp;$L257,'3 этап'!$A$2:$J$527,9,FALSE)),0,VLOOKUP($B257&amp;$L257,'3 этап'!$A$2:$J$527,9,FALSE)),2)</f>
        <v>0</v>
      </c>
      <c r="I257">
        <f>ROUND(IF(ISERROR(VLOOKUP($B257&amp;$L257,'4 этап'!$A$2:$J$527,7,FALSE)),0,VLOOKUP($B257&amp;$L257,'4 этап'!$A$2:$J$527,7,FALSE)),2)</f>
        <v>0</v>
      </c>
      <c r="J257">
        <f>ROUND(IF(ISERROR(VLOOKUP($B257&amp;$L257,'5 этап'!$A$2:$N$527,13,FALSE)),0,VLOOKUP($B257&amp;$L257,'5 этап'!$A$2:$N$527,13,FALSE)),2)</f>
        <v>0</v>
      </c>
      <c r="K257">
        <f>LARGE(F257:I257,1)+LARGE(F257:I257,2)+LARGE(F257:I257,3)+J257</f>
        <v>61.8</v>
      </c>
      <c r="L257" t="s">
        <v>888</v>
      </c>
    </row>
    <row r="258" spans="1:12" x14ac:dyDescent="0.35">
      <c r="A258" s="3">
        <v>28</v>
      </c>
      <c r="B258" t="s">
        <v>562</v>
      </c>
      <c r="C258" t="s">
        <v>12</v>
      </c>
      <c r="D258">
        <v>18</v>
      </c>
      <c r="E258" t="s">
        <v>85</v>
      </c>
      <c r="F258">
        <f>ROUND(IF(ISERROR(VLOOKUP($B258&amp;$L258,'1 этап'!$A$4:$K$519,10,FALSE)),0,VLOOKUP($B258&amp;$L258,'1 этап'!$A$4:$K$519,10,FALSE)),2)</f>
        <v>0</v>
      </c>
      <c r="G258">
        <f>ROUND(IF(ISERROR(VLOOKUP($B258&amp;$L258,'2 этап'!$A$2:$J$527,10,FALSE)),0,VLOOKUP($B258&amp;$L258,'2 этап'!$A$2:$J$527,10,FALSE)),2)</f>
        <v>0</v>
      </c>
      <c r="H258">
        <f>ROUND(IF(ISERROR(VLOOKUP($B258&amp;$L258,'3 этап'!$A$2:$J$527,9,FALSE)),0,VLOOKUP($B258&amp;$L258,'3 этап'!$A$2:$J$527,9,FALSE)),2)</f>
        <v>0</v>
      </c>
      <c r="I258">
        <f>ROUND(IF(ISERROR(VLOOKUP($B258&amp;$L258,'4 этап'!$A$2:$J$527,7,FALSE)),0,VLOOKUP($B258&amp;$L258,'4 этап'!$A$2:$J$527,7,FALSE)),2)</f>
        <v>0</v>
      </c>
      <c r="J258">
        <f>ROUND(IF(ISERROR(VLOOKUP($B258&amp;$L258,'5 этап'!$A$2:$N$527,13,FALSE)),0,VLOOKUP($B258&amp;$L258,'5 этап'!$A$2:$N$527,13,FALSE)),2)</f>
        <v>0</v>
      </c>
      <c r="K258">
        <f>LARGE(F258:I258,1)+LARGE(F258:I258,2)+LARGE(F258:I258,3)+J258</f>
        <v>0</v>
      </c>
      <c r="L258" t="s">
        <v>888</v>
      </c>
    </row>
    <row r="259" spans="1:12" x14ac:dyDescent="0.35">
      <c r="A259" s="3"/>
      <c r="J259">
        <f>ROUND(IF(ISERROR(VLOOKUP($B259&amp;$L259,'5 этап'!$A$2:$N$527,13,FALSE)),0,VLOOKUP($B259&amp;$L259,'5 этап'!$A$2:$N$527,13,FALSE)),2)</f>
        <v>0</v>
      </c>
      <c r="K259" t="e">
        <f t="shared" si="3"/>
        <v>#NUM!</v>
      </c>
    </row>
    <row r="260" spans="1:12" ht="15" customHeight="1" x14ac:dyDescent="0.35">
      <c r="A260" s="1" t="s">
        <v>187</v>
      </c>
      <c r="J260">
        <f>ROUND(IF(ISERROR(VLOOKUP($B260&amp;$L260,'5 этап'!$A$2:$N$527,13,FALSE)),0,VLOOKUP($B260&amp;$L260,'5 этап'!$A$2:$N$527,13,FALSE)),2)</f>
        <v>0</v>
      </c>
      <c r="K260" t="e">
        <f t="shared" si="3"/>
        <v>#NUM!</v>
      </c>
    </row>
    <row r="261" spans="1:12" x14ac:dyDescent="0.35">
      <c r="J261">
        <f>ROUND(IF(ISERROR(VLOOKUP($B261&amp;$L261,'5 этап'!$A$2:$N$527,13,FALSE)),0,VLOOKUP($B261&amp;$L261,'5 этап'!$A$2:$N$527,13,FALSE)),2)</f>
        <v>0</v>
      </c>
      <c r="K261" t="e">
        <f t="shared" si="3"/>
        <v>#NUM!</v>
      </c>
    </row>
    <row r="262" spans="1:12" x14ac:dyDescent="0.35">
      <c r="A262" s="2" t="s">
        <v>2</v>
      </c>
      <c r="B262" t="s">
        <v>3</v>
      </c>
      <c r="C262" t="s">
        <v>877</v>
      </c>
      <c r="F262" t="s">
        <v>878</v>
      </c>
      <c r="G262" t="s">
        <v>881</v>
      </c>
      <c r="H262" t="s">
        <v>879</v>
      </c>
      <c r="I262" t="s">
        <v>880</v>
      </c>
      <c r="J262" t="s">
        <v>899</v>
      </c>
      <c r="K262" t="s">
        <v>882</v>
      </c>
    </row>
    <row r="263" spans="1:12" x14ac:dyDescent="0.35">
      <c r="A263" s="3">
        <v>1</v>
      </c>
      <c r="B263" t="s">
        <v>563</v>
      </c>
      <c r="C263" t="s">
        <v>564</v>
      </c>
      <c r="D263" t="s">
        <v>565</v>
      </c>
      <c r="F263">
        <f>ROUND(IF(ISERROR(VLOOKUP($B263&amp;$L263,'1 этап'!$A$4:$K$519,10,FALSE)),0,VLOOKUP($B263&amp;$L263,'1 этап'!$A$4:$K$519,10,FALSE)),2)</f>
        <v>0</v>
      </c>
      <c r="G263">
        <f>ROUND(IF(ISERROR(VLOOKUP($B263&amp;$L263,'2 этап'!$A$2:$J$527,10,FALSE)),0,VLOOKUP($B263&amp;$L263,'2 этап'!$A$2:$J$527,10,FALSE)),2)</f>
        <v>200</v>
      </c>
      <c r="H263">
        <f>ROUND(IF(ISERROR(VLOOKUP($B263&amp;$L263,'3 этап'!$A$2:$J$527,9,FALSE)),0,VLOOKUP($B263&amp;$L263,'3 этап'!$A$2:$J$527,9,FALSE)),2)</f>
        <v>200</v>
      </c>
      <c r="I263">
        <f>ROUND(IF(ISERROR(VLOOKUP($B263&amp;$L263,'4 этап'!$A$2:$J$527,7,FALSE)),0,VLOOKUP($B263&amp;$L263,'4 этап'!$A$2:$J$527,7,FALSE)),2)</f>
        <v>200</v>
      </c>
      <c r="J263">
        <f>ROUND(IF(ISERROR(VLOOKUP($B263&amp;$L263,'5 этап'!$A$2:$N$527,13,FALSE)),0,VLOOKUP($B263&amp;$L263,'5 этап'!$A$2:$N$527,13,FALSE)),2)</f>
        <v>195.4</v>
      </c>
      <c r="K263">
        <f>LARGE(F263:I263,1)+LARGE(F263:I263,2)+LARGE(F263:I263,3)+J263</f>
        <v>795.4</v>
      </c>
      <c r="L263" t="s">
        <v>889</v>
      </c>
    </row>
    <row r="264" spans="1:12" x14ac:dyDescent="0.35">
      <c r="A264" s="3">
        <v>2</v>
      </c>
      <c r="B264" t="s">
        <v>188</v>
      </c>
      <c r="C264" t="s">
        <v>189</v>
      </c>
      <c r="D264" t="s">
        <v>190</v>
      </c>
      <c r="E264" t="s">
        <v>191</v>
      </c>
      <c r="F264">
        <f>ROUND(IF(ISERROR(VLOOKUP($B264&amp;$L264,'1 этап'!$A$4:$K$519,10,FALSE)),0,VLOOKUP($B264&amp;$L264,'1 этап'!$A$4:$K$519,10,FALSE)),2)</f>
        <v>200</v>
      </c>
      <c r="G264">
        <f>ROUND(IF(ISERROR(VLOOKUP($B264&amp;$L264,'2 этап'!$A$2:$J$527,10,FALSE)),0,VLOOKUP($B264&amp;$L264,'2 этап'!$A$2:$J$527,10,FALSE)),2)</f>
        <v>199.9</v>
      </c>
      <c r="H264">
        <f>ROUND(IF(ISERROR(VLOOKUP($B264&amp;$L264,'3 этап'!$A$2:$J$527,9,FALSE)),0,VLOOKUP($B264&amp;$L264,'3 этап'!$A$2:$J$527,9,FALSE)),2)</f>
        <v>189.6</v>
      </c>
      <c r="I264">
        <f>ROUND(IF(ISERROR(VLOOKUP($B264&amp;$L264,'4 этап'!$A$2:$J$527,7,FALSE)),0,VLOOKUP($B264&amp;$L264,'4 этап'!$A$2:$J$527,7,FALSE)),2)</f>
        <v>0</v>
      </c>
      <c r="J264">
        <f>ROUND(IF(ISERROR(VLOOKUP($B264&amp;$L264,'5 этап'!$A$2:$N$527,13,FALSE)),0,VLOOKUP($B264&amp;$L264,'5 этап'!$A$2:$N$527,13,FALSE)),2)</f>
        <v>200</v>
      </c>
      <c r="K264">
        <f>LARGE(F264:I264,1)+LARGE(F264:I264,2)+LARGE(F264:I264,3)+J264</f>
        <v>789.5</v>
      </c>
      <c r="L264" t="s">
        <v>889</v>
      </c>
    </row>
    <row r="265" spans="1:12" x14ac:dyDescent="0.35">
      <c r="A265" s="3">
        <v>3</v>
      </c>
      <c r="B265" t="s">
        <v>566</v>
      </c>
      <c r="C265" t="s">
        <v>175</v>
      </c>
      <c r="D265" t="s">
        <v>176</v>
      </c>
      <c r="F265">
        <f>ROUND(IF(ISERROR(VLOOKUP($B265&amp;$L265,'1 этап'!$A$4:$K$519,10,FALSE)),0,VLOOKUP($B265&amp;$L265,'1 этап'!$A$4:$K$519,10,FALSE)),2)</f>
        <v>0</v>
      </c>
      <c r="G265">
        <f>ROUND(IF(ISERROR(VLOOKUP($B265&amp;$L265,'2 этап'!$A$2:$J$527,10,FALSE)),0,VLOOKUP($B265&amp;$L265,'2 этап'!$A$2:$J$527,10,FALSE)),2)</f>
        <v>193.8</v>
      </c>
      <c r="H265">
        <f>ROUND(IF(ISERROR(VLOOKUP($B265&amp;$L265,'3 этап'!$A$2:$J$527,9,FALSE)),0,VLOOKUP($B265&amp;$L265,'3 этап'!$A$2:$J$527,9,FALSE)),2)</f>
        <v>186.2</v>
      </c>
      <c r="I265">
        <f>ROUND(IF(ISERROR(VLOOKUP($B265&amp;$L265,'4 этап'!$A$2:$J$527,7,FALSE)),0,VLOOKUP($B265&amp;$L265,'4 этап'!$A$2:$J$527,7,FALSE)),2)</f>
        <v>184.5</v>
      </c>
      <c r="J265">
        <f>ROUND(IF(ISERROR(VLOOKUP($B265&amp;$L265,'5 этап'!$A$2:$N$527,13,FALSE)),0,VLOOKUP($B265&amp;$L265,'5 этап'!$A$2:$N$527,13,FALSE)),2)</f>
        <v>189.3</v>
      </c>
      <c r="K265">
        <f>LARGE(F265:I265,1)+LARGE(F265:I265,2)+LARGE(F265:I265,3)+J265</f>
        <v>753.8</v>
      </c>
      <c r="L265" t="s">
        <v>889</v>
      </c>
    </row>
    <row r="266" spans="1:12" x14ac:dyDescent="0.35">
      <c r="A266" s="3">
        <v>4</v>
      </c>
      <c r="B266" t="s">
        <v>192</v>
      </c>
      <c r="C266" t="s">
        <v>12</v>
      </c>
      <c r="D266">
        <v>18</v>
      </c>
      <c r="E266" t="s">
        <v>40</v>
      </c>
      <c r="F266">
        <f>ROUND(IF(ISERROR(VLOOKUP($B266&amp;$L266,'1 этап'!$A$4:$K$519,10,FALSE)),0,VLOOKUP($B266&amp;$L266,'1 этап'!$A$4:$K$519,10,FALSE)),2)</f>
        <v>188.8</v>
      </c>
      <c r="G266">
        <f>ROUND(IF(ISERROR(VLOOKUP($B266&amp;$L266,'2 этап'!$A$2:$J$527,10,FALSE)),0,VLOOKUP($B266&amp;$L266,'2 этап'!$A$2:$J$527,10,FALSE)),2)</f>
        <v>192.7</v>
      </c>
      <c r="H266">
        <f>ROUND(IF(ISERROR(VLOOKUP($B266&amp;$L266,'3 этап'!$A$2:$J$527,9,FALSE)),0,VLOOKUP($B266&amp;$L266,'3 этап'!$A$2:$J$527,9,FALSE)),2)</f>
        <v>0</v>
      </c>
      <c r="I266">
        <f>ROUND(IF(ISERROR(VLOOKUP($B266&amp;$L266,'4 этап'!$A$2:$J$527,7,FALSE)),0,VLOOKUP($B266&amp;$L266,'4 этап'!$A$2:$J$527,7,FALSE)),2)</f>
        <v>0</v>
      </c>
      <c r="J266">
        <f>ROUND(IF(ISERROR(VLOOKUP($B266&amp;$L266,'5 этап'!$A$2:$N$527,13,FALSE)),0,VLOOKUP($B266&amp;$L266,'5 этап'!$A$2:$N$527,13,FALSE)),2)</f>
        <v>181.7</v>
      </c>
      <c r="K266">
        <f>LARGE(F266:I266,1)+LARGE(F266:I266,2)+LARGE(F266:I266,3)+J266</f>
        <v>563.20000000000005</v>
      </c>
      <c r="L266" t="s">
        <v>889</v>
      </c>
    </row>
    <row r="267" spans="1:12" x14ac:dyDescent="0.35">
      <c r="A267" s="3">
        <v>5</v>
      </c>
      <c r="B267" t="s">
        <v>719</v>
      </c>
      <c r="C267" t="s">
        <v>720</v>
      </c>
      <c r="D267" t="s">
        <v>721</v>
      </c>
      <c r="F267">
        <f>ROUND(IF(ISERROR(VLOOKUP($B267&amp;$L267,'1 этап'!$A$4:$K$519,10,FALSE)),0,VLOOKUP($B267&amp;$L267,'1 этап'!$A$4:$K$519,10,FALSE)),2)</f>
        <v>0</v>
      </c>
      <c r="G267">
        <f>ROUND(IF(ISERROR(VLOOKUP($B267&amp;$L267,'2 этап'!$A$2:$J$527,10,FALSE)),0,VLOOKUP($B267&amp;$L267,'2 этап'!$A$2:$J$527,10,FALSE)),2)</f>
        <v>0</v>
      </c>
      <c r="H267">
        <f>ROUND(IF(ISERROR(VLOOKUP($B267&amp;$L267,'3 этап'!$A$2:$J$527,9,FALSE)),0,VLOOKUP($B267&amp;$L267,'3 этап'!$A$2:$J$527,9,FALSE)),2)</f>
        <v>123.8</v>
      </c>
      <c r="I267">
        <f>ROUND(IF(ISERROR(VLOOKUP($B267&amp;$L267,'4 этап'!$A$2:$J$527,7,FALSE)),0,VLOOKUP($B267&amp;$L267,'4 этап'!$A$2:$J$527,7,FALSE)),2)</f>
        <v>134.9</v>
      </c>
      <c r="J267">
        <f>ROUND(IF(ISERROR(VLOOKUP($B267&amp;$L267,'5 этап'!$A$2:$N$527,13,FALSE)),0,VLOOKUP($B267&amp;$L267,'5 этап'!$A$2:$N$527,13,FALSE)),2)</f>
        <v>168.3</v>
      </c>
      <c r="K267">
        <f>LARGE(F267:I267,1)+LARGE(F267:I267,2)+LARGE(F267:I267,3)+J267</f>
        <v>427</v>
      </c>
      <c r="L267" t="s">
        <v>889</v>
      </c>
    </row>
    <row r="268" spans="1:12" x14ac:dyDescent="0.35">
      <c r="A268" s="3">
        <v>6</v>
      </c>
      <c r="B268" t="s">
        <v>522</v>
      </c>
      <c r="F268">
        <f>ROUND(IF(ISERROR(VLOOKUP($B268&amp;$L268,'1 этап'!$A$4:$K$519,10,FALSE)),0,VLOOKUP($B268&amp;$L268,'1 этап'!$A$4:$K$519,10,FALSE)),2)</f>
        <v>0</v>
      </c>
      <c r="G268">
        <f>ROUND(IF(ISERROR(VLOOKUP($B268&amp;$L268,'2 этап'!$A$2:$J$527,10,FALSE)),0,VLOOKUP($B268&amp;$L268,'2 этап'!$A$2:$J$527,10,FALSE)),2)</f>
        <v>0</v>
      </c>
      <c r="H268">
        <f>ROUND(IF(ISERROR(VLOOKUP($B268&amp;$L268,'3 этап'!$A$2:$J$527,9,FALSE)),0,VLOOKUP($B268&amp;$L268,'3 этап'!$A$2:$J$527,9,FALSE)),2)</f>
        <v>0</v>
      </c>
      <c r="I268">
        <f>ROUND(IF(ISERROR(VLOOKUP($B268&amp;$L268,'4 этап'!$A$2:$J$527,7,FALSE)),0,VLOOKUP($B268&amp;$L268,'4 этап'!$A$2:$J$527,7,FALSE)),2)</f>
        <v>177.9</v>
      </c>
      <c r="J268">
        <f>ROUND(IF(ISERROR(VLOOKUP($B268&amp;$L268,'5 этап'!$A$2:$N$527,13,FALSE)),0,VLOOKUP($B268&amp;$L268,'5 этап'!$A$2:$N$527,13,FALSE)),2)</f>
        <v>172.9</v>
      </c>
      <c r="K268">
        <f>LARGE(F268:I268,1)+LARGE(F268:I268,2)+LARGE(F268:I268,3)+J268</f>
        <v>350.8</v>
      </c>
      <c r="L268" t="s">
        <v>889</v>
      </c>
    </row>
    <row r="269" spans="1:12" x14ac:dyDescent="0.35">
      <c r="A269" s="3">
        <v>7</v>
      </c>
      <c r="B269" t="s">
        <v>193</v>
      </c>
      <c r="C269" t="s">
        <v>12</v>
      </c>
      <c r="D269">
        <v>18</v>
      </c>
      <c r="E269" t="s">
        <v>51</v>
      </c>
      <c r="F269">
        <f>ROUND(IF(ISERROR(VLOOKUP($B269&amp;$L269,'1 этап'!$A$4:$K$519,10,FALSE)),0,VLOOKUP($B269&amp;$L269,'1 этап'!$A$4:$K$519,10,FALSE)),2)</f>
        <v>162.69999999999999</v>
      </c>
      <c r="G269">
        <f>ROUND(IF(ISERROR(VLOOKUP($B269&amp;$L269,'2 этап'!$A$2:$J$527,10,FALSE)),0,VLOOKUP($B269&amp;$L269,'2 этап'!$A$2:$J$527,10,FALSE)),2)</f>
        <v>0</v>
      </c>
      <c r="H269">
        <f>ROUND(IF(ISERROR(VLOOKUP($B269&amp;$L269,'3 этап'!$A$2:$J$527,9,FALSE)),0,VLOOKUP($B269&amp;$L269,'3 этап'!$A$2:$J$527,9,FALSE)),2)</f>
        <v>164.3</v>
      </c>
      <c r="I269">
        <f>ROUND(IF(ISERROR(VLOOKUP($B269&amp;$L269,'4 этап'!$A$2:$J$527,7,FALSE)),0,VLOOKUP($B269&amp;$L269,'4 этап'!$A$2:$J$527,7,FALSE)),2)</f>
        <v>0</v>
      </c>
      <c r="J269">
        <f>ROUND(IF(ISERROR(VLOOKUP($B269&amp;$L269,'5 этап'!$A$2:$N$527,13,FALSE)),0,VLOOKUP($B269&amp;$L269,'5 этап'!$A$2:$N$527,13,FALSE)),2)</f>
        <v>0</v>
      </c>
      <c r="K269">
        <f>LARGE(F269:I269,1)+LARGE(F269:I269,2)+LARGE(F269:I269,3)+J269</f>
        <v>327</v>
      </c>
      <c r="L269" t="s">
        <v>889</v>
      </c>
    </row>
    <row r="270" spans="1:12" x14ac:dyDescent="0.35">
      <c r="A270" s="3">
        <v>9</v>
      </c>
      <c r="B270" t="s">
        <v>567</v>
      </c>
      <c r="C270" t="s">
        <v>175</v>
      </c>
      <c r="D270" t="s">
        <v>176</v>
      </c>
      <c r="F270">
        <f>ROUND(IF(ISERROR(VLOOKUP($B270&amp;$L270,'1 этап'!$A$4:$K$519,10,FALSE)),0,VLOOKUP($B270&amp;$L270,'1 этап'!$A$4:$K$519,10,FALSE)),2)</f>
        <v>0</v>
      </c>
      <c r="G270">
        <f>ROUND(IF(ISERROR(VLOOKUP($B270&amp;$L270,'2 этап'!$A$2:$J$527,10,FALSE)),0,VLOOKUP($B270&amp;$L270,'2 этап'!$A$2:$J$527,10,FALSE)),2)</f>
        <v>187</v>
      </c>
      <c r="H270">
        <f>ROUND(IF(ISERROR(VLOOKUP($B270&amp;$L270,'3 этап'!$A$2:$J$527,9,FALSE)),0,VLOOKUP($B270&amp;$L270,'3 этап'!$A$2:$J$527,9,FALSE)),2)</f>
        <v>0</v>
      </c>
      <c r="I270">
        <f>ROUND(IF(ISERROR(VLOOKUP($B270&amp;$L270,'4 этап'!$A$2:$J$527,7,FALSE)),0,VLOOKUP($B270&amp;$L270,'4 этап'!$A$2:$J$527,7,FALSE)),2)</f>
        <v>0</v>
      </c>
      <c r="J270">
        <f>ROUND(IF(ISERROR(VLOOKUP($B270&amp;$L270,'5 этап'!$A$2:$N$527,13,FALSE)),0,VLOOKUP($B270&amp;$L270,'5 этап'!$A$2:$N$527,13,FALSE)),2)</f>
        <v>0</v>
      </c>
      <c r="K270">
        <f>LARGE(F270:I270,1)+LARGE(F270:I270,2)+LARGE(F270:I270,3)+J270</f>
        <v>187</v>
      </c>
      <c r="L270" t="s">
        <v>889</v>
      </c>
    </row>
    <row r="271" spans="1:12" x14ac:dyDescent="0.35">
      <c r="A271" s="3"/>
      <c r="J271">
        <f>ROUND(IF(ISERROR(VLOOKUP($B271&amp;$L271,'5 этап'!$A$2:$N$527,13,FALSE)),0,VLOOKUP($B271&amp;$L271,'5 этап'!$A$2:$N$527,13,FALSE)),2)</f>
        <v>0</v>
      </c>
      <c r="K271" t="e">
        <f t="shared" ref="K262:K325" si="4">LARGE(F271:I271,1)+LARGE(F271:I271,2)+LARGE(F271:I271,3)+J271</f>
        <v>#NUM!</v>
      </c>
    </row>
    <row r="272" spans="1:12" ht="15.5" x14ac:dyDescent="0.35">
      <c r="A272" s="1" t="s">
        <v>194</v>
      </c>
      <c r="J272">
        <f>ROUND(IF(ISERROR(VLOOKUP($B272&amp;$L272,'5 этап'!$A$2:$N$527,13,FALSE)),0,VLOOKUP($B272&amp;$L272,'5 этап'!$A$2:$N$527,13,FALSE)),2)</f>
        <v>0</v>
      </c>
      <c r="K272" t="e">
        <f t="shared" si="4"/>
        <v>#NUM!</v>
      </c>
    </row>
    <row r="273" spans="1:12" x14ac:dyDescent="0.35">
      <c r="J273">
        <f>ROUND(IF(ISERROR(VLOOKUP($B273&amp;$L273,'5 этап'!$A$2:$N$527,13,FALSE)),0,VLOOKUP($B273&amp;$L273,'5 этап'!$A$2:$N$527,13,FALSE)),2)</f>
        <v>0</v>
      </c>
      <c r="K273" t="e">
        <f t="shared" si="4"/>
        <v>#NUM!</v>
      </c>
    </row>
    <row r="274" spans="1:12" x14ac:dyDescent="0.35">
      <c r="A274" s="2" t="s">
        <v>2</v>
      </c>
      <c r="B274" t="s">
        <v>3</v>
      </c>
      <c r="C274" t="s">
        <v>877</v>
      </c>
      <c r="F274" t="s">
        <v>878</v>
      </c>
      <c r="G274" t="s">
        <v>881</v>
      </c>
      <c r="H274" t="s">
        <v>879</v>
      </c>
      <c r="I274" t="s">
        <v>880</v>
      </c>
      <c r="J274" t="s">
        <v>899</v>
      </c>
      <c r="K274" t="s">
        <v>882</v>
      </c>
    </row>
    <row r="275" spans="1:12" x14ac:dyDescent="0.35">
      <c r="A275" s="3">
        <v>1</v>
      </c>
      <c r="B275" t="s">
        <v>198</v>
      </c>
      <c r="C275" t="s">
        <v>12</v>
      </c>
      <c r="D275">
        <v>18</v>
      </c>
      <c r="E275" t="s">
        <v>34</v>
      </c>
      <c r="F275">
        <f>ROUND(IF(ISERROR(VLOOKUP($B275&amp;$L275,'1 этап'!$A$4:$K$519,10,FALSE)),0,VLOOKUP($B275&amp;$L275,'1 этап'!$A$4:$K$519,10,FALSE)),2)</f>
        <v>197.3</v>
      </c>
      <c r="G275">
        <f>ROUND(IF(ISERROR(VLOOKUP($B275&amp;$L275,'2 этап'!$A$2:$J$527,10,FALSE)),0,VLOOKUP($B275&amp;$L275,'2 этап'!$A$2:$J$527,10,FALSE)),2)</f>
        <v>188.8</v>
      </c>
      <c r="H275">
        <f>ROUND(IF(ISERROR(VLOOKUP($B275&amp;$L275,'3 этап'!$A$2:$J$527,9,FALSE)),0,VLOOKUP($B275&amp;$L275,'3 этап'!$A$2:$J$527,9,FALSE)),2)</f>
        <v>191.1</v>
      </c>
      <c r="I275">
        <f>ROUND(IF(ISERROR(VLOOKUP($B275&amp;$L275,'4 этап'!$A$2:$J$527,7,FALSE)),0,VLOOKUP($B275&amp;$L275,'4 этап'!$A$2:$J$527,7,FALSE)),2)</f>
        <v>182</v>
      </c>
      <c r="J275">
        <f>ROUND(IF(ISERROR(VLOOKUP($B275&amp;$L275,'5 этап'!$A$2:$N$527,13,FALSE)),0,VLOOKUP($B275&amp;$L275,'5 этап'!$A$2:$N$527,13,FALSE)),2)</f>
        <v>198.8</v>
      </c>
      <c r="K275">
        <f>LARGE(F275:I275,1)+LARGE(F275:I275,2)+LARGE(F275:I275,3)+J275</f>
        <v>776</v>
      </c>
      <c r="L275" t="s">
        <v>890</v>
      </c>
    </row>
    <row r="276" spans="1:12" x14ac:dyDescent="0.35">
      <c r="A276" s="3">
        <v>2</v>
      </c>
      <c r="B276" t="s">
        <v>196</v>
      </c>
      <c r="C276" t="s">
        <v>12</v>
      </c>
      <c r="D276">
        <v>18</v>
      </c>
      <c r="E276" t="s">
        <v>40</v>
      </c>
      <c r="F276">
        <f>ROUND(IF(ISERROR(VLOOKUP($B276&amp;$L276,'1 этап'!$A$4:$K$519,10,FALSE)),0,VLOOKUP($B276&amp;$L276,'1 этап'!$A$4:$K$519,10,FALSE)),2)</f>
        <v>200</v>
      </c>
      <c r="G276">
        <f>ROUND(IF(ISERROR(VLOOKUP($B276&amp;$L276,'2 этап'!$A$2:$J$527,10,FALSE)),0,VLOOKUP($B276&amp;$L276,'2 этап'!$A$2:$J$527,10,FALSE)),2)</f>
        <v>193.8</v>
      </c>
      <c r="H276">
        <f>ROUND(IF(ISERROR(VLOOKUP($B276&amp;$L276,'3 этап'!$A$2:$J$527,9,FALSE)),0,VLOOKUP($B276&amp;$L276,'3 этап'!$A$2:$J$527,9,FALSE)),2)</f>
        <v>184.2</v>
      </c>
      <c r="I276">
        <f>ROUND(IF(ISERROR(VLOOKUP($B276&amp;$L276,'4 этап'!$A$2:$J$527,7,FALSE)),0,VLOOKUP($B276&amp;$L276,'4 этап'!$A$2:$J$527,7,FALSE)),2)</f>
        <v>187.3</v>
      </c>
      <c r="J276">
        <f>ROUND(IF(ISERROR(VLOOKUP($B276&amp;$L276,'5 этап'!$A$2:$N$527,13,FALSE)),0,VLOOKUP($B276&amp;$L276,'5 этап'!$A$2:$N$527,13,FALSE)),2)</f>
        <v>191.2</v>
      </c>
      <c r="K276">
        <f>LARGE(F276:I276,1)+LARGE(F276:I276,2)+LARGE(F276:I276,3)+J276</f>
        <v>772.3</v>
      </c>
      <c r="L276" t="s">
        <v>890</v>
      </c>
    </row>
    <row r="277" spans="1:12" x14ac:dyDescent="0.35">
      <c r="A277" s="3">
        <v>3</v>
      </c>
      <c r="B277" t="s">
        <v>202</v>
      </c>
      <c r="C277" t="s">
        <v>12</v>
      </c>
      <c r="D277">
        <v>18</v>
      </c>
      <c r="E277" t="s">
        <v>40</v>
      </c>
      <c r="F277">
        <f>ROUND(IF(ISERROR(VLOOKUP($B277&amp;$L277,'1 этап'!$A$4:$K$519,10,FALSE)),0,VLOOKUP($B277&amp;$L277,'1 этап'!$A$4:$K$519,10,FALSE)),2)</f>
        <v>183.6</v>
      </c>
      <c r="G277">
        <f>ROUND(IF(ISERROR(VLOOKUP($B277&amp;$L277,'2 этап'!$A$2:$J$527,10,FALSE)),0,VLOOKUP($B277&amp;$L277,'2 этап'!$A$2:$J$527,10,FALSE)),2)</f>
        <v>185</v>
      </c>
      <c r="H277">
        <f>ROUND(IF(ISERROR(VLOOKUP($B277&amp;$L277,'3 этап'!$A$2:$J$527,9,FALSE)),0,VLOOKUP($B277&amp;$L277,'3 этап'!$A$2:$J$527,9,FALSE)),2)</f>
        <v>188.5</v>
      </c>
      <c r="I277">
        <f>ROUND(IF(ISERROR(VLOOKUP($B277&amp;$L277,'4 этап'!$A$2:$J$527,7,FALSE)),0,VLOOKUP($B277&amp;$L277,'4 этап'!$A$2:$J$527,7,FALSE)),2)</f>
        <v>186</v>
      </c>
      <c r="J277">
        <f>ROUND(IF(ISERROR(VLOOKUP($B277&amp;$L277,'5 этап'!$A$2:$N$527,13,FALSE)),0,VLOOKUP($B277&amp;$L277,'5 этап'!$A$2:$N$527,13,FALSE)),2)</f>
        <v>199.2</v>
      </c>
      <c r="K277">
        <f>LARGE(F277:I277,1)+LARGE(F277:I277,2)+LARGE(F277:I277,3)+J277</f>
        <v>758.7</v>
      </c>
      <c r="L277" t="s">
        <v>890</v>
      </c>
    </row>
    <row r="278" spans="1:12" x14ac:dyDescent="0.35">
      <c r="A278" s="3">
        <v>4</v>
      </c>
      <c r="B278" t="s">
        <v>725</v>
      </c>
      <c r="C278" t="s">
        <v>12</v>
      </c>
      <c r="D278">
        <v>18</v>
      </c>
      <c r="E278" t="s">
        <v>34</v>
      </c>
      <c r="F278">
        <f>ROUND(IF(ISERROR(VLOOKUP($B278&amp;$L278,'1 этап'!$A$4:$K$519,10,FALSE)),0,VLOOKUP($B278&amp;$L278,'1 этап'!$A$4:$K$519,10,FALSE)),2)</f>
        <v>0</v>
      </c>
      <c r="G278">
        <f>ROUND(IF(ISERROR(VLOOKUP($B278&amp;$L278,'2 этап'!$A$2:$J$527,10,FALSE)),0,VLOOKUP($B278&amp;$L278,'2 этап'!$A$2:$J$527,10,FALSE)),2)</f>
        <v>184.2</v>
      </c>
      <c r="H278">
        <f>ROUND(IF(ISERROR(VLOOKUP($B278&amp;$L278,'3 этап'!$A$2:$J$527,9,FALSE)),0,VLOOKUP($B278&amp;$L278,'3 этап'!$A$2:$J$527,9,FALSE)),2)</f>
        <v>187.7</v>
      </c>
      <c r="I278">
        <f>ROUND(IF(ISERROR(VLOOKUP($B278&amp;$L278,'4 этап'!$A$2:$J$527,7,FALSE)),0,VLOOKUP($B278&amp;$L278,'4 этап'!$A$2:$J$527,7,FALSE)),2)</f>
        <v>177.7</v>
      </c>
      <c r="J278">
        <f>ROUND(IF(ISERROR(VLOOKUP($B278&amp;$L278,'5 этап'!$A$2:$N$527,13,FALSE)),0,VLOOKUP($B278&amp;$L278,'5 этап'!$A$2:$N$527,13,FALSE)),2)</f>
        <v>188.1</v>
      </c>
      <c r="K278">
        <f>LARGE(F278:I278,1)+LARGE(F278:I278,2)+LARGE(F278:I278,3)+J278</f>
        <v>737.69999999999993</v>
      </c>
      <c r="L278" t="s">
        <v>890</v>
      </c>
    </row>
    <row r="279" spans="1:12" x14ac:dyDescent="0.35">
      <c r="A279" s="3">
        <v>5</v>
      </c>
      <c r="B279" t="s">
        <v>203</v>
      </c>
      <c r="C279" t="s">
        <v>12</v>
      </c>
      <c r="D279">
        <v>18</v>
      </c>
      <c r="E279" t="s">
        <v>529</v>
      </c>
      <c r="F279">
        <f>ROUND(IF(ISERROR(VLOOKUP($B279&amp;$L279,'1 этап'!$A$4:$K$519,10,FALSE)),0,VLOOKUP($B279&amp;$L279,'1 этап'!$A$4:$K$519,10,FALSE)),2)</f>
        <v>181.5</v>
      </c>
      <c r="G279">
        <f>ROUND(IF(ISERROR(VLOOKUP($B279&amp;$L279,'2 этап'!$A$2:$J$527,10,FALSE)),0,VLOOKUP($B279&amp;$L279,'2 этап'!$A$2:$J$527,10,FALSE)),2)</f>
        <v>161.69999999999999</v>
      </c>
      <c r="H279">
        <f>ROUND(IF(ISERROR(VLOOKUP($B279&amp;$L279,'3 этап'!$A$2:$J$527,9,FALSE)),0,VLOOKUP($B279&amp;$L279,'3 этап'!$A$2:$J$527,9,FALSE)),2)</f>
        <v>175.2</v>
      </c>
      <c r="I279">
        <f>ROUND(IF(ISERROR(VLOOKUP($B279&amp;$L279,'4 этап'!$A$2:$J$527,7,FALSE)),0,VLOOKUP($B279&amp;$L279,'4 этап'!$A$2:$J$527,7,FALSE)),2)</f>
        <v>174</v>
      </c>
      <c r="J279">
        <f>ROUND(IF(ISERROR(VLOOKUP($B279&amp;$L279,'5 этап'!$A$2:$N$527,13,FALSE)),0,VLOOKUP($B279&amp;$L279,'5 этап'!$A$2:$N$527,13,FALSE)),2)</f>
        <v>188</v>
      </c>
      <c r="K279">
        <f>LARGE(F279:I279,1)+LARGE(F279:I279,2)+LARGE(F279:I279,3)+J279</f>
        <v>718.7</v>
      </c>
      <c r="L279" t="s">
        <v>890</v>
      </c>
    </row>
    <row r="280" spans="1:12" x14ac:dyDescent="0.35">
      <c r="A280" s="3">
        <v>6</v>
      </c>
      <c r="B280" t="s">
        <v>206</v>
      </c>
      <c r="C280" t="s">
        <v>12</v>
      </c>
      <c r="D280">
        <v>18</v>
      </c>
      <c r="E280" t="s">
        <v>22</v>
      </c>
      <c r="F280">
        <f>ROUND(IF(ISERROR(VLOOKUP($B280&amp;$L280,'1 этап'!$A$4:$K$519,10,FALSE)),0,VLOOKUP($B280&amp;$L280,'1 этап'!$A$4:$K$519,10,FALSE)),2)</f>
        <v>163.69999999999999</v>
      </c>
      <c r="G280">
        <f>ROUND(IF(ISERROR(VLOOKUP($B280&amp;$L280,'2 этап'!$A$2:$J$527,10,FALSE)),0,VLOOKUP($B280&amp;$L280,'2 этап'!$A$2:$J$527,10,FALSE)),2)</f>
        <v>162.69999999999999</v>
      </c>
      <c r="H280">
        <f>ROUND(IF(ISERROR(VLOOKUP($B280&amp;$L280,'3 этап'!$A$2:$J$527,9,FALSE)),0,VLOOKUP($B280&amp;$L280,'3 этап'!$A$2:$J$527,9,FALSE)),2)</f>
        <v>140.80000000000001</v>
      </c>
      <c r="I280">
        <f>ROUND(IF(ISERROR(VLOOKUP($B280&amp;$L280,'4 этап'!$A$2:$J$527,7,FALSE)),0,VLOOKUP($B280&amp;$L280,'4 этап'!$A$2:$J$527,7,FALSE)),2)</f>
        <v>158</v>
      </c>
      <c r="J280">
        <f>ROUND(IF(ISERROR(VLOOKUP($B280&amp;$L280,'5 этап'!$A$2:$N$527,13,FALSE)),0,VLOOKUP($B280&amp;$L280,'5 этап'!$A$2:$N$527,13,FALSE)),2)</f>
        <v>164.4</v>
      </c>
      <c r="K280">
        <f>LARGE(F280:I280,1)+LARGE(F280:I280,2)+LARGE(F280:I280,3)+J280</f>
        <v>648.79999999999995</v>
      </c>
      <c r="L280" t="s">
        <v>890</v>
      </c>
    </row>
    <row r="281" spans="1:12" x14ac:dyDescent="0.35">
      <c r="A281" s="3">
        <v>7</v>
      </c>
      <c r="B281" t="s">
        <v>723</v>
      </c>
      <c r="C281" t="s">
        <v>12</v>
      </c>
      <c r="D281">
        <v>18</v>
      </c>
      <c r="E281" t="s">
        <v>40</v>
      </c>
      <c r="F281">
        <f>ROUND(IF(ISERROR(VLOOKUP($B281&amp;$L281,'1 этап'!$A$4:$K$519,10,FALSE)),0,VLOOKUP($B281&amp;$L281,'1 этап'!$A$4:$K$519,10,FALSE)),2)</f>
        <v>0</v>
      </c>
      <c r="G281">
        <f>ROUND(IF(ISERROR(VLOOKUP($B281&amp;$L281,'2 этап'!$A$2:$J$527,10,FALSE)),0,VLOOKUP($B281&amp;$L281,'2 этап'!$A$2:$J$527,10,FALSE)),2)</f>
        <v>0</v>
      </c>
      <c r="H281">
        <f>ROUND(IF(ISERROR(VLOOKUP($B281&amp;$L281,'3 этап'!$A$2:$J$527,9,FALSE)),0,VLOOKUP($B281&amp;$L281,'3 этап'!$A$2:$J$527,9,FALSE)),2)</f>
        <v>200</v>
      </c>
      <c r="I281">
        <f>ROUND(IF(ISERROR(VLOOKUP($B281&amp;$L281,'4 этап'!$A$2:$J$527,7,FALSE)),0,VLOOKUP($B281&amp;$L281,'4 этап'!$A$2:$J$527,7,FALSE)),2)</f>
        <v>200</v>
      </c>
      <c r="J281">
        <f>ROUND(IF(ISERROR(VLOOKUP($B281&amp;$L281,'5 этап'!$A$2:$N$527,13,FALSE)),0,VLOOKUP($B281&amp;$L281,'5 этап'!$A$2:$N$527,13,FALSE)),2)</f>
        <v>200</v>
      </c>
      <c r="K281">
        <f>LARGE(F281:I281,1)+LARGE(F281:I281,2)+LARGE(F281:I281,3)+J281</f>
        <v>600</v>
      </c>
      <c r="L281" t="s">
        <v>890</v>
      </c>
    </row>
    <row r="282" spans="1:12" x14ac:dyDescent="0.35">
      <c r="A282" s="3">
        <v>8</v>
      </c>
      <c r="B282" t="s">
        <v>205</v>
      </c>
      <c r="C282" t="s">
        <v>12</v>
      </c>
      <c r="D282">
        <v>18</v>
      </c>
      <c r="E282" t="s">
        <v>27</v>
      </c>
      <c r="F282">
        <f>ROUND(IF(ISERROR(VLOOKUP($B282&amp;$L282,'1 этап'!$A$4:$K$519,10,FALSE)),0,VLOOKUP($B282&amp;$L282,'1 этап'!$A$4:$K$519,10,FALSE)),2)</f>
        <v>170.5</v>
      </c>
      <c r="G282">
        <f>ROUND(IF(ISERROR(VLOOKUP($B282&amp;$L282,'2 этап'!$A$2:$J$527,10,FALSE)),0,VLOOKUP($B282&amp;$L282,'2 этап'!$A$2:$J$527,10,FALSE)),2)</f>
        <v>0</v>
      </c>
      <c r="H282">
        <f>ROUND(IF(ISERROR(VLOOKUP($B282&amp;$L282,'3 этап'!$A$2:$J$527,9,FALSE)),0,VLOOKUP($B282&amp;$L282,'3 этап'!$A$2:$J$527,9,FALSE)),2)</f>
        <v>161.30000000000001</v>
      </c>
      <c r="I282">
        <f>ROUND(IF(ISERROR(VLOOKUP($B282&amp;$L282,'4 этап'!$A$2:$J$527,7,FALSE)),0,VLOOKUP($B282&amp;$L282,'4 этап'!$A$2:$J$527,7,FALSE)),2)</f>
        <v>0</v>
      </c>
      <c r="J282">
        <f>ROUND(IF(ISERROR(VLOOKUP($B282&amp;$L282,'5 этап'!$A$2:$N$527,13,FALSE)),0,VLOOKUP($B282&amp;$L282,'5 этап'!$A$2:$N$527,13,FALSE)),2)</f>
        <v>173.8</v>
      </c>
      <c r="K282">
        <f>LARGE(F282:I282,1)+LARGE(F282:I282,2)+LARGE(F282:I282,3)+J282</f>
        <v>505.6</v>
      </c>
      <c r="L282" t="s">
        <v>890</v>
      </c>
    </row>
    <row r="283" spans="1:12" x14ac:dyDescent="0.35">
      <c r="A283" s="3">
        <v>9</v>
      </c>
      <c r="B283" t="s">
        <v>201</v>
      </c>
      <c r="C283" t="s">
        <v>12</v>
      </c>
      <c r="D283">
        <v>18</v>
      </c>
      <c r="E283" t="s">
        <v>25</v>
      </c>
      <c r="F283">
        <f>ROUND(IF(ISERROR(VLOOKUP($B283&amp;$L283,'1 этап'!$A$4:$K$519,10,FALSE)),0,VLOOKUP($B283&amp;$L283,'1 этап'!$A$4:$K$519,10,FALSE)),2)</f>
        <v>184.9</v>
      </c>
      <c r="G283">
        <f>ROUND(IF(ISERROR(VLOOKUP($B283&amp;$L283,'2 этап'!$A$2:$J$527,10,FALSE)),0,VLOOKUP($B283&amp;$L283,'2 этап'!$A$2:$J$527,10,FALSE)),2)</f>
        <v>0</v>
      </c>
      <c r="H283">
        <f>ROUND(IF(ISERROR(VLOOKUP($B283&amp;$L283,'3 этап'!$A$2:$J$527,9,FALSE)),0,VLOOKUP($B283&amp;$L283,'3 этап'!$A$2:$J$527,9,FALSE)),2)</f>
        <v>146.80000000000001</v>
      </c>
      <c r="I283">
        <f>ROUND(IF(ISERROR(VLOOKUP($B283&amp;$L283,'4 этап'!$A$2:$J$527,7,FALSE)),0,VLOOKUP($B283&amp;$L283,'4 этап'!$A$2:$J$527,7,FALSE)),2)</f>
        <v>0</v>
      </c>
      <c r="J283">
        <f>ROUND(IF(ISERROR(VLOOKUP($B283&amp;$L283,'5 этап'!$A$2:$N$527,13,FALSE)),0,VLOOKUP($B283&amp;$L283,'5 этап'!$A$2:$N$527,13,FALSE)),2)</f>
        <v>152.19999999999999</v>
      </c>
      <c r="K283">
        <f>LARGE(F283:I283,1)+LARGE(F283:I283,2)+LARGE(F283:I283,3)+J283</f>
        <v>483.90000000000003</v>
      </c>
      <c r="L283" t="s">
        <v>890</v>
      </c>
    </row>
    <row r="284" spans="1:12" x14ac:dyDescent="0.35">
      <c r="A284" s="3">
        <v>10</v>
      </c>
      <c r="B284" t="s">
        <v>570</v>
      </c>
      <c r="C284" t="s">
        <v>12</v>
      </c>
      <c r="D284">
        <v>18</v>
      </c>
      <c r="E284" t="s">
        <v>40</v>
      </c>
      <c r="F284">
        <f>ROUND(IF(ISERROR(VLOOKUP($B284&amp;$L284,'1 этап'!$A$4:$K$519,10,FALSE)),0,VLOOKUP($B284&amp;$L284,'1 этап'!$A$4:$K$519,10,FALSE)),2)</f>
        <v>0</v>
      </c>
      <c r="G284">
        <f>ROUND(IF(ISERROR(VLOOKUP($B284&amp;$L284,'2 этап'!$A$2:$J$527,10,FALSE)),0,VLOOKUP($B284&amp;$L284,'2 этап'!$A$2:$J$527,10,FALSE)),2)</f>
        <v>159.9</v>
      </c>
      <c r="H284">
        <f>ROUND(IF(ISERROR(VLOOKUP($B284&amp;$L284,'3 этап'!$A$2:$J$527,9,FALSE)),0,VLOOKUP($B284&amp;$L284,'3 этап'!$A$2:$J$527,9,FALSE)),2)</f>
        <v>151.80000000000001</v>
      </c>
      <c r="I284">
        <f>ROUND(IF(ISERROR(VLOOKUP($B284&amp;$L284,'4 этап'!$A$2:$J$527,7,FALSE)),0,VLOOKUP($B284&amp;$L284,'4 этап'!$A$2:$J$527,7,FALSE)),2)</f>
        <v>0</v>
      </c>
      <c r="J284">
        <f>ROUND(IF(ISERROR(VLOOKUP($B284&amp;$L284,'5 этап'!$A$2:$N$527,13,FALSE)),0,VLOOKUP($B284&amp;$L284,'5 этап'!$A$2:$N$527,13,FALSE)),2)</f>
        <v>0</v>
      </c>
      <c r="K284">
        <f>LARGE(F284:I284,1)+LARGE(F284:I284,2)+LARGE(F284:I284,3)+J284</f>
        <v>311.70000000000005</v>
      </c>
      <c r="L284" t="s">
        <v>890</v>
      </c>
    </row>
    <row r="285" spans="1:12" x14ac:dyDescent="0.35">
      <c r="A285" s="3">
        <v>11</v>
      </c>
      <c r="B285" t="s">
        <v>207</v>
      </c>
      <c r="C285" t="s">
        <v>12</v>
      </c>
      <c r="D285">
        <v>18</v>
      </c>
      <c r="E285" t="s">
        <v>22</v>
      </c>
      <c r="F285">
        <f>ROUND(IF(ISERROR(VLOOKUP($B285&amp;$L285,'1 этап'!$A$4:$K$519,10,FALSE)),0,VLOOKUP($B285&amp;$L285,'1 этап'!$A$4:$K$519,10,FALSE)),2)</f>
        <v>88.1</v>
      </c>
      <c r="G285">
        <f>ROUND(IF(ISERROR(VLOOKUP($B285&amp;$L285,'2 этап'!$A$2:$J$527,10,FALSE)),0,VLOOKUP($B285&amp;$L285,'2 этап'!$A$2:$J$527,10,FALSE)),2)</f>
        <v>106.8</v>
      </c>
      <c r="H285">
        <f>ROUND(IF(ISERROR(VLOOKUP($B285&amp;$L285,'3 этап'!$A$2:$J$527,9,FALSE)),0,VLOOKUP($B285&amp;$L285,'3 этап'!$A$2:$J$527,9,FALSE)),2)</f>
        <v>0</v>
      </c>
      <c r="I285">
        <f>ROUND(IF(ISERROR(VLOOKUP($B285&amp;$L285,'4 этап'!$A$2:$J$527,7,FALSE)),0,VLOOKUP($B285&amp;$L285,'4 этап'!$A$2:$J$527,7,FALSE)),2)</f>
        <v>102.8</v>
      </c>
      <c r="J285">
        <f>ROUND(IF(ISERROR(VLOOKUP($B285&amp;$L285,'5 этап'!$A$2:$N$527,13,FALSE)),0,VLOOKUP($B285&amp;$L285,'5 этап'!$A$2:$N$527,13,FALSE)),2)</f>
        <v>0</v>
      </c>
      <c r="K285">
        <f>LARGE(F285:I285,1)+LARGE(F285:I285,2)+LARGE(F285:I285,3)+J285</f>
        <v>297.7</v>
      </c>
      <c r="L285" t="s">
        <v>890</v>
      </c>
    </row>
    <row r="286" spans="1:12" x14ac:dyDescent="0.35">
      <c r="A286" s="3">
        <v>12</v>
      </c>
      <c r="B286" t="s">
        <v>572</v>
      </c>
      <c r="C286" t="s">
        <v>175</v>
      </c>
      <c r="D286" t="s">
        <v>176</v>
      </c>
      <c r="F286">
        <f>ROUND(IF(ISERROR(VLOOKUP($B286&amp;$L286,'1 этап'!$A$4:$K$519,10,FALSE)),0,VLOOKUP($B286&amp;$L286,'1 этап'!$A$4:$K$519,10,FALSE)),2)</f>
        <v>0</v>
      </c>
      <c r="G286">
        <f>ROUND(IF(ISERROR(VLOOKUP($B286&amp;$L286,'2 этап'!$A$2:$J$527,10,FALSE)),0,VLOOKUP($B286&amp;$L286,'2 этап'!$A$2:$J$527,10,FALSE)),2)</f>
        <v>137.19999999999999</v>
      </c>
      <c r="H286">
        <f>ROUND(IF(ISERROR(VLOOKUP($B286&amp;$L286,'3 этап'!$A$2:$J$527,9,FALSE)),0,VLOOKUP($B286&amp;$L286,'3 этап'!$A$2:$J$527,9,FALSE)),2)</f>
        <v>0</v>
      </c>
      <c r="I286">
        <f>ROUND(IF(ISERROR(VLOOKUP($B286&amp;$L286,'4 этап'!$A$2:$J$527,7,FALSE)),0,VLOOKUP($B286&amp;$L286,'4 этап'!$A$2:$J$527,7,FALSE)),2)</f>
        <v>155</v>
      </c>
      <c r="J286">
        <f>ROUND(IF(ISERROR(VLOOKUP($B286&amp;$L286,'5 этап'!$A$2:$N$527,13,FALSE)),0,VLOOKUP($B286&amp;$L286,'5 этап'!$A$2:$N$527,13,FALSE)),2)</f>
        <v>0</v>
      </c>
      <c r="K286">
        <f>LARGE(F286:I286,1)+LARGE(F286:I286,2)+LARGE(F286:I286,3)+J286</f>
        <v>292.2</v>
      </c>
      <c r="L286" t="s">
        <v>890</v>
      </c>
    </row>
    <row r="287" spans="1:12" x14ac:dyDescent="0.35">
      <c r="A287" s="3">
        <v>13</v>
      </c>
      <c r="B287" t="s">
        <v>569</v>
      </c>
      <c r="C287" t="s">
        <v>12</v>
      </c>
      <c r="D287">
        <v>18</v>
      </c>
      <c r="E287" t="s">
        <v>17</v>
      </c>
      <c r="F287">
        <f>ROUND(IF(ISERROR(VLOOKUP($B287&amp;$L287,'1 этап'!$A$4:$K$519,10,FALSE)),0,VLOOKUP($B287&amp;$L287,'1 этап'!$A$4:$K$519,10,FALSE)),2)</f>
        <v>0</v>
      </c>
      <c r="G287">
        <f>ROUND(IF(ISERROR(VLOOKUP($B287&amp;$L287,'2 этап'!$A$2:$J$527,10,FALSE)),0,VLOOKUP($B287&amp;$L287,'2 этап'!$A$2:$J$527,10,FALSE)),2)</f>
        <v>200</v>
      </c>
      <c r="H287">
        <f>ROUND(IF(ISERROR(VLOOKUP($B287&amp;$L287,'3 этап'!$A$2:$J$527,9,FALSE)),0,VLOOKUP($B287&amp;$L287,'3 этап'!$A$2:$J$527,9,FALSE)),2)</f>
        <v>0</v>
      </c>
      <c r="I287">
        <f>ROUND(IF(ISERROR(VLOOKUP($B287&amp;$L287,'4 этап'!$A$2:$J$527,7,FALSE)),0,VLOOKUP($B287&amp;$L287,'4 этап'!$A$2:$J$527,7,FALSE)),2)</f>
        <v>0</v>
      </c>
      <c r="J287">
        <f>ROUND(IF(ISERROR(VLOOKUP($B287&amp;$L287,'5 этап'!$A$2:$N$527,13,FALSE)),0,VLOOKUP($B287&amp;$L287,'5 этап'!$A$2:$N$527,13,FALSE)),2)</f>
        <v>0</v>
      </c>
      <c r="K287">
        <f>LARGE(F287:I287,1)+LARGE(F287:I287,2)+LARGE(F287:I287,3)+J287</f>
        <v>200</v>
      </c>
      <c r="L287" t="s">
        <v>890</v>
      </c>
    </row>
    <row r="288" spans="1:12" x14ac:dyDescent="0.35">
      <c r="A288" s="3">
        <v>14</v>
      </c>
      <c r="B288" t="s">
        <v>197</v>
      </c>
      <c r="C288" t="s">
        <v>12</v>
      </c>
      <c r="D288">
        <v>18</v>
      </c>
      <c r="E288" t="s">
        <v>51</v>
      </c>
      <c r="F288">
        <f>ROUND(IF(ISERROR(VLOOKUP($B288&amp;$L288,'1 этап'!$A$4:$K$519,10,FALSE)),0,VLOOKUP($B288&amp;$L288,'1 этап'!$A$4:$K$519,10,FALSE)),2)</f>
        <v>199.1</v>
      </c>
      <c r="G288">
        <f>ROUND(IF(ISERROR(VLOOKUP($B288&amp;$L288,'2 этап'!$A$2:$J$527,10,FALSE)),0,VLOOKUP($B288&amp;$L288,'2 этап'!$A$2:$J$527,10,FALSE)),2)</f>
        <v>0</v>
      </c>
      <c r="H288">
        <f>ROUND(IF(ISERROR(VLOOKUP($B288&amp;$L288,'3 этап'!$A$2:$J$527,9,FALSE)),0,VLOOKUP($B288&amp;$L288,'3 этап'!$A$2:$J$527,9,FALSE)),2)</f>
        <v>0</v>
      </c>
      <c r="I288">
        <f>ROUND(IF(ISERROR(VLOOKUP($B288&amp;$L288,'4 этап'!$A$2:$J$527,7,FALSE)),0,VLOOKUP($B288&amp;$L288,'4 этап'!$A$2:$J$527,7,FALSE)),2)</f>
        <v>0</v>
      </c>
      <c r="J288">
        <f>ROUND(IF(ISERROR(VLOOKUP($B288&amp;$L288,'5 этап'!$A$2:$N$527,13,FALSE)),0,VLOOKUP($B288&amp;$L288,'5 этап'!$A$2:$N$527,13,FALSE)),2)</f>
        <v>0</v>
      </c>
      <c r="K288">
        <f>LARGE(F288:I288,1)+LARGE(F288:I288,2)+LARGE(F288:I288,3)+J288</f>
        <v>199.1</v>
      </c>
      <c r="L288" t="s">
        <v>890</v>
      </c>
    </row>
    <row r="289" spans="1:12" x14ac:dyDescent="0.35">
      <c r="A289" s="3">
        <v>15</v>
      </c>
      <c r="B289" t="s">
        <v>724</v>
      </c>
      <c r="C289" t="s">
        <v>12</v>
      </c>
      <c r="D289">
        <v>18</v>
      </c>
      <c r="E289" t="s">
        <v>20</v>
      </c>
      <c r="F289">
        <f>ROUND(IF(ISERROR(VLOOKUP($B289&amp;$L289,'1 этап'!$A$4:$K$519,10,FALSE)),0,VLOOKUP($B289&amp;$L289,'1 этап'!$A$4:$K$519,10,FALSE)),2)</f>
        <v>0</v>
      </c>
      <c r="G289">
        <f>ROUND(IF(ISERROR(VLOOKUP($B289&amp;$L289,'2 этап'!$A$2:$J$527,10,FALSE)),0,VLOOKUP($B289&amp;$L289,'2 этап'!$A$2:$J$527,10,FALSE)),2)</f>
        <v>0</v>
      </c>
      <c r="H289">
        <f>ROUND(IF(ISERROR(VLOOKUP($B289&amp;$L289,'3 этап'!$A$2:$J$527,9,FALSE)),0,VLOOKUP($B289&amp;$L289,'3 этап'!$A$2:$J$527,9,FALSE)),2)</f>
        <v>197.1</v>
      </c>
      <c r="I289">
        <f>ROUND(IF(ISERROR(VLOOKUP($B289&amp;$L289,'4 этап'!$A$2:$J$527,7,FALSE)),0,VLOOKUP($B289&amp;$L289,'4 этап'!$A$2:$J$527,7,FALSE)),2)</f>
        <v>0</v>
      </c>
      <c r="J289">
        <f>ROUND(IF(ISERROR(VLOOKUP($B289&amp;$L289,'5 этап'!$A$2:$N$527,13,FALSE)),0,VLOOKUP($B289&amp;$L289,'5 этап'!$A$2:$N$527,13,FALSE)),2)</f>
        <v>0</v>
      </c>
      <c r="K289">
        <f>LARGE(F289:I289,1)+LARGE(F289:I289,2)+LARGE(F289:I289,3)+J289</f>
        <v>197.1</v>
      </c>
      <c r="L289" t="s">
        <v>890</v>
      </c>
    </row>
    <row r="290" spans="1:12" x14ac:dyDescent="0.35">
      <c r="A290" s="3">
        <v>16</v>
      </c>
      <c r="B290" t="s">
        <v>199</v>
      </c>
      <c r="C290" t="s">
        <v>12</v>
      </c>
      <c r="D290">
        <v>18</v>
      </c>
      <c r="E290" t="s">
        <v>15</v>
      </c>
      <c r="F290">
        <f>ROUND(IF(ISERROR(VLOOKUP($B290&amp;$L290,'1 этап'!$A$4:$K$519,10,FALSE)),0,VLOOKUP($B290&amp;$L290,'1 этап'!$A$4:$K$519,10,FALSE)),2)</f>
        <v>190.2</v>
      </c>
      <c r="G290">
        <f>ROUND(IF(ISERROR(VLOOKUP($B290&amp;$L290,'2 этап'!$A$2:$J$527,10,FALSE)),0,VLOOKUP($B290&amp;$L290,'2 этап'!$A$2:$J$527,10,FALSE)),2)</f>
        <v>0</v>
      </c>
      <c r="H290">
        <f>ROUND(IF(ISERROR(VLOOKUP($B290&amp;$L290,'3 этап'!$A$2:$J$527,9,FALSE)),0,VLOOKUP($B290&amp;$L290,'3 этап'!$A$2:$J$527,9,FALSE)),2)</f>
        <v>0</v>
      </c>
      <c r="I290">
        <f>ROUND(IF(ISERROR(VLOOKUP($B290&amp;$L290,'4 этап'!$A$2:$J$527,7,FALSE)),0,VLOOKUP($B290&amp;$L290,'4 этап'!$A$2:$J$527,7,FALSE)),2)</f>
        <v>0</v>
      </c>
      <c r="J290">
        <f>ROUND(IF(ISERROR(VLOOKUP($B290&amp;$L290,'5 этап'!$A$2:$N$527,13,FALSE)),0,VLOOKUP($B290&amp;$L290,'5 этап'!$A$2:$N$527,13,FALSE)),2)</f>
        <v>0</v>
      </c>
      <c r="K290">
        <f>LARGE(F290:I290,1)+LARGE(F290:I290,2)+LARGE(F290:I290,3)+J290</f>
        <v>190.2</v>
      </c>
      <c r="L290" t="s">
        <v>890</v>
      </c>
    </row>
    <row r="291" spans="1:12" x14ac:dyDescent="0.35">
      <c r="A291" s="3">
        <v>17</v>
      </c>
      <c r="B291" t="s">
        <v>200</v>
      </c>
      <c r="C291" t="s">
        <v>12</v>
      </c>
      <c r="D291">
        <v>18</v>
      </c>
      <c r="E291" t="s">
        <v>27</v>
      </c>
      <c r="F291">
        <f>ROUND(IF(ISERROR(VLOOKUP($B291&amp;$L291,'1 этап'!$A$4:$K$519,10,FALSE)),0,VLOOKUP($B291&amp;$L291,'1 этап'!$A$4:$K$519,10,FALSE)),2)</f>
        <v>188.2</v>
      </c>
      <c r="G291">
        <f>ROUND(IF(ISERROR(VLOOKUP($B291&amp;$L291,'2 этап'!$A$2:$J$527,10,FALSE)),0,VLOOKUP($B291&amp;$L291,'2 этап'!$A$2:$J$527,10,FALSE)),2)</f>
        <v>0</v>
      </c>
      <c r="H291">
        <f>ROUND(IF(ISERROR(VLOOKUP($B291&amp;$L291,'3 этап'!$A$2:$J$527,9,FALSE)),0,VLOOKUP($B291&amp;$L291,'3 этап'!$A$2:$J$527,9,FALSE)),2)</f>
        <v>0</v>
      </c>
      <c r="I291">
        <f>ROUND(IF(ISERROR(VLOOKUP($B291&amp;$L291,'4 этап'!$A$2:$J$527,7,FALSE)),0,VLOOKUP($B291&amp;$L291,'4 этап'!$A$2:$J$527,7,FALSE)),2)</f>
        <v>0</v>
      </c>
      <c r="J291">
        <f>ROUND(IF(ISERROR(VLOOKUP($B291&amp;$L291,'5 этап'!$A$2:$N$527,13,FALSE)),0,VLOOKUP($B291&amp;$L291,'5 этап'!$A$2:$N$527,13,FALSE)),2)</f>
        <v>0</v>
      </c>
      <c r="K291">
        <f>LARGE(F291:I291,1)+LARGE(F291:I291,2)+LARGE(F291:I291,3)+J291</f>
        <v>188.2</v>
      </c>
      <c r="L291" t="s">
        <v>890</v>
      </c>
    </row>
    <row r="292" spans="1:12" x14ac:dyDescent="0.35">
      <c r="A292" s="3">
        <v>19</v>
      </c>
      <c r="B292" t="s">
        <v>204</v>
      </c>
      <c r="C292" t="s">
        <v>12</v>
      </c>
      <c r="D292">
        <v>18</v>
      </c>
      <c r="E292" t="s">
        <v>17</v>
      </c>
      <c r="F292">
        <f>ROUND(IF(ISERROR(VLOOKUP($B292&amp;$L292,'1 этап'!$A$4:$K$519,10,FALSE)),0,VLOOKUP($B292&amp;$L292,'1 этап'!$A$4:$K$519,10,FALSE)),2)</f>
        <v>178</v>
      </c>
      <c r="G292">
        <f>ROUND(IF(ISERROR(VLOOKUP($B292&amp;$L292,'2 этап'!$A$2:$J$527,10,FALSE)),0,VLOOKUP($B292&amp;$L292,'2 этап'!$A$2:$J$527,10,FALSE)),2)</f>
        <v>0</v>
      </c>
      <c r="H292">
        <f>ROUND(IF(ISERROR(VLOOKUP($B292&amp;$L292,'3 этап'!$A$2:$J$527,9,FALSE)),0,VLOOKUP($B292&amp;$L292,'3 этап'!$A$2:$J$527,9,FALSE)),2)</f>
        <v>0</v>
      </c>
      <c r="I292">
        <f>ROUND(IF(ISERROR(VLOOKUP($B292&amp;$L292,'4 этап'!$A$2:$J$527,7,FALSE)),0,VLOOKUP($B292&amp;$L292,'4 этап'!$A$2:$J$527,7,FALSE)),2)</f>
        <v>0</v>
      </c>
      <c r="J292">
        <f>ROUND(IF(ISERROR(VLOOKUP($B292&amp;$L292,'5 этап'!$A$2:$N$527,13,FALSE)),0,VLOOKUP($B292&amp;$L292,'5 этап'!$A$2:$N$527,13,FALSE)),2)</f>
        <v>0</v>
      </c>
      <c r="K292">
        <f>LARGE(F292:I292,1)+LARGE(F292:I292,2)+LARGE(F292:I292,3)+J292</f>
        <v>178</v>
      </c>
      <c r="L292" t="s">
        <v>890</v>
      </c>
    </row>
    <row r="293" spans="1:12" x14ac:dyDescent="0.35">
      <c r="A293" s="3">
        <v>20</v>
      </c>
      <c r="B293" t="s">
        <v>726</v>
      </c>
      <c r="C293" t="s">
        <v>727</v>
      </c>
      <c r="D293" t="s">
        <v>728</v>
      </c>
      <c r="E293" t="s">
        <v>729</v>
      </c>
      <c r="F293">
        <f>ROUND(IF(ISERROR(VLOOKUP($B293&amp;$L293,'1 этап'!$A$4:$K$519,10,FALSE)),0,VLOOKUP($B293&amp;$L293,'1 этап'!$A$4:$K$519,10,FALSE)),2)</f>
        <v>0</v>
      </c>
      <c r="G293">
        <f>ROUND(IF(ISERROR(VLOOKUP($B293&amp;$L293,'2 этап'!$A$2:$J$527,10,FALSE)),0,VLOOKUP($B293&amp;$L293,'2 этап'!$A$2:$J$527,10,FALSE)),2)</f>
        <v>0</v>
      </c>
      <c r="H293">
        <f>ROUND(IF(ISERROR(VLOOKUP($B293&amp;$L293,'3 этап'!$A$2:$J$527,9,FALSE)),0,VLOOKUP($B293&amp;$L293,'3 этап'!$A$2:$J$527,9,FALSE)),2)</f>
        <v>173.8</v>
      </c>
      <c r="I293">
        <f>ROUND(IF(ISERROR(VLOOKUP($B293&amp;$L293,'4 этап'!$A$2:$J$527,7,FALSE)),0,VLOOKUP($B293&amp;$L293,'4 этап'!$A$2:$J$527,7,FALSE)),2)</f>
        <v>0</v>
      </c>
      <c r="J293">
        <f>ROUND(IF(ISERROR(VLOOKUP($B293&amp;$L293,'5 этап'!$A$2:$N$527,13,FALSE)),0,VLOOKUP($B293&amp;$L293,'5 этап'!$A$2:$N$527,13,FALSE)),2)</f>
        <v>0</v>
      </c>
      <c r="K293">
        <f>LARGE(F293:I293,1)+LARGE(F293:I293,2)+LARGE(F293:I293,3)+J293</f>
        <v>173.8</v>
      </c>
      <c r="L293" t="s">
        <v>890</v>
      </c>
    </row>
    <row r="294" spans="1:12" x14ac:dyDescent="0.35">
      <c r="A294" s="3">
        <v>21</v>
      </c>
      <c r="B294" t="s">
        <v>730</v>
      </c>
      <c r="C294" t="s">
        <v>12</v>
      </c>
      <c r="D294">
        <v>18</v>
      </c>
      <c r="E294" t="s">
        <v>34</v>
      </c>
      <c r="F294">
        <f>ROUND(IF(ISERROR(VLOOKUP($B294&amp;$L294,'1 этап'!$A$4:$K$519,10,FALSE)),0,VLOOKUP($B294&amp;$L294,'1 этап'!$A$4:$K$519,10,FALSE)),2)</f>
        <v>0</v>
      </c>
      <c r="G294">
        <f>ROUND(IF(ISERROR(VLOOKUP($B294&amp;$L294,'2 этап'!$A$2:$J$527,10,FALSE)),0,VLOOKUP($B294&amp;$L294,'2 этап'!$A$2:$J$527,10,FALSE)),2)</f>
        <v>0</v>
      </c>
      <c r="H294">
        <f>ROUND(IF(ISERROR(VLOOKUP($B294&amp;$L294,'3 этап'!$A$2:$J$527,9,FALSE)),0,VLOOKUP($B294&amp;$L294,'3 этап'!$A$2:$J$527,9,FALSE)),2)</f>
        <v>167.2</v>
      </c>
      <c r="I294">
        <f>ROUND(IF(ISERROR(VLOOKUP($B294&amp;$L294,'4 этап'!$A$2:$J$527,7,FALSE)),0,VLOOKUP($B294&amp;$L294,'4 этап'!$A$2:$J$527,7,FALSE)),2)</f>
        <v>0</v>
      </c>
      <c r="J294">
        <f>ROUND(IF(ISERROR(VLOOKUP($B294&amp;$L294,'5 этап'!$A$2:$N$527,13,FALSE)),0,VLOOKUP($B294&amp;$L294,'5 этап'!$A$2:$N$527,13,FALSE)),2)</f>
        <v>0</v>
      </c>
      <c r="K294">
        <f>LARGE(F294:I294,1)+LARGE(F294:I294,2)+LARGE(F294:I294,3)+J294</f>
        <v>167.2</v>
      </c>
      <c r="L294" t="s">
        <v>890</v>
      </c>
    </row>
    <row r="295" spans="1:12" x14ac:dyDescent="0.35">
      <c r="A295" s="3">
        <v>22</v>
      </c>
      <c r="B295" t="s">
        <v>571</v>
      </c>
      <c r="C295" t="s">
        <v>12</v>
      </c>
      <c r="D295">
        <v>18</v>
      </c>
      <c r="E295" t="s">
        <v>51</v>
      </c>
      <c r="F295">
        <f>ROUND(IF(ISERROR(VLOOKUP($B295&amp;$L295,'1 этап'!$A$4:$K$519,10,FALSE)),0,VLOOKUP($B295&amp;$L295,'1 этап'!$A$4:$K$519,10,FALSE)),2)</f>
        <v>0</v>
      </c>
      <c r="G295">
        <f>ROUND(IF(ISERROR(VLOOKUP($B295&amp;$L295,'2 этап'!$A$2:$J$527,10,FALSE)),0,VLOOKUP($B295&amp;$L295,'2 этап'!$A$2:$J$527,10,FALSE)),2)</f>
        <v>153.6</v>
      </c>
      <c r="H295">
        <f>ROUND(IF(ISERROR(VLOOKUP($B295&amp;$L295,'3 этап'!$A$2:$J$527,9,FALSE)),0,VLOOKUP($B295&amp;$L295,'3 этап'!$A$2:$J$527,9,FALSE)),2)</f>
        <v>0</v>
      </c>
      <c r="I295">
        <f>ROUND(IF(ISERROR(VLOOKUP($B295&amp;$L295,'4 этап'!$A$2:$J$527,7,FALSE)),0,VLOOKUP($B295&amp;$L295,'4 этап'!$A$2:$J$527,7,FALSE)),2)</f>
        <v>0</v>
      </c>
      <c r="J295">
        <f>ROUND(IF(ISERROR(VLOOKUP($B295&amp;$L295,'5 этап'!$A$2:$N$527,13,FALSE)),0,VLOOKUP($B295&amp;$L295,'5 этап'!$A$2:$N$527,13,FALSE)),2)</f>
        <v>0</v>
      </c>
      <c r="K295">
        <f>LARGE(F295:I295,1)+LARGE(F295:I295,2)+LARGE(F295:I295,3)+J295</f>
        <v>153.6</v>
      </c>
      <c r="L295" t="s">
        <v>890</v>
      </c>
    </row>
    <row r="296" spans="1:12" x14ac:dyDescent="0.35">
      <c r="A296" s="3">
        <v>23</v>
      </c>
      <c r="B296" t="s">
        <v>573</v>
      </c>
      <c r="C296" t="s">
        <v>12</v>
      </c>
      <c r="D296">
        <v>18</v>
      </c>
      <c r="E296" t="s">
        <v>27</v>
      </c>
      <c r="F296">
        <f>ROUND(IF(ISERROR(VLOOKUP($B296&amp;$L296,'1 этап'!$A$4:$K$519,10,FALSE)),0,VLOOKUP($B296&amp;$L296,'1 этап'!$A$4:$K$519,10,FALSE)),2)</f>
        <v>0</v>
      </c>
      <c r="G296">
        <f>ROUND(IF(ISERROR(VLOOKUP($B296&amp;$L296,'2 этап'!$A$2:$J$527,10,FALSE)),0,VLOOKUP($B296&amp;$L296,'2 этап'!$A$2:$J$527,10,FALSE)),2)</f>
        <v>135.4</v>
      </c>
      <c r="H296">
        <f>ROUND(IF(ISERROR(VLOOKUP($B296&amp;$L296,'3 этап'!$A$2:$J$527,9,FALSE)),0,VLOOKUP($B296&amp;$L296,'3 этап'!$A$2:$J$527,9,FALSE)),2)</f>
        <v>0</v>
      </c>
      <c r="I296">
        <f>ROUND(IF(ISERROR(VLOOKUP($B296&amp;$L296,'4 этап'!$A$2:$J$527,7,FALSE)),0,VLOOKUP($B296&amp;$L296,'4 этап'!$A$2:$J$527,7,FALSE)),2)</f>
        <v>0</v>
      </c>
      <c r="J296">
        <f>ROUND(IF(ISERROR(VLOOKUP($B296&amp;$L296,'5 этап'!$A$2:$N$527,13,FALSE)),0,VLOOKUP($B296&amp;$L296,'5 этап'!$A$2:$N$527,13,FALSE)),2)</f>
        <v>0</v>
      </c>
      <c r="K296">
        <f>LARGE(F296:I296,1)+LARGE(F296:I296,2)+LARGE(F296:I296,3)+J296</f>
        <v>135.4</v>
      </c>
      <c r="L296" t="s">
        <v>890</v>
      </c>
    </row>
    <row r="297" spans="1:12" x14ac:dyDescent="0.35">
      <c r="A297" s="3">
        <v>24</v>
      </c>
      <c r="B297" t="s">
        <v>574</v>
      </c>
      <c r="C297" t="s">
        <v>12</v>
      </c>
      <c r="D297">
        <v>18</v>
      </c>
      <c r="E297" t="s">
        <v>51</v>
      </c>
      <c r="F297">
        <f>ROUND(IF(ISERROR(VLOOKUP($B297&amp;$L297,'1 этап'!$A$4:$K$519,10,FALSE)),0,VLOOKUP($B297&amp;$L297,'1 этап'!$A$4:$K$519,10,FALSE)),2)</f>
        <v>0</v>
      </c>
      <c r="G297">
        <f>ROUND(IF(ISERROR(VLOOKUP($B297&amp;$L297,'2 этап'!$A$2:$J$527,10,FALSE)),0,VLOOKUP($B297&amp;$L297,'2 этап'!$A$2:$J$527,10,FALSE)),2)</f>
        <v>111.1</v>
      </c>
      <c r="H297">
        <f>ROUND(IF(ISERROR(VLOOKUP($B297&amp;$L297,'3 этап'!$A$2:$J$527,9,FALSE)),0,VLOOKUP($B297&amp;$L297,'3 этап'!$A$2:$J$527,9,FALSE)),2)</f>
        <v>0</v>
      </c>
      <c r="I297">
        <f>ROUND(IF(ISERROR(VLOOKUP($B297&amp;$L297,'4 этап'!$A$2:$J$527,7,FALSE)),0,VLOOKUP($B297&amp;$L297,'4 этап'!$A$2:$J$527,7,FALSE)),2)</f>
        <v>0</v>
      </c>
      <c r="J297">
        <f>ROUND(IF(ISERROR(VLOOKUP($B297&amp;$L297,'5 этап'!$A$2:$N$527,13,FALSE)),0,VLOOKUP($B297&amp;$L297,'5 этап'!$A$2:$N$527,13,FALSE)),2)</f>
        <v>0</v>
      </c>
      <c r="K297">
        <f>LARGE(F297:I297,1)+LARGE(F297:I297,2)+LARGE(F297:I297,3)+J297</f>
        <v>111.1</v>
      </c>
      <c r="L297" t="s">
        <v>890</v>
      </c>
    </row>
    <row r="298" spans="1:12" x14ac:dyDescent="0.35">
      <c r="A298" s="3">
        <v>25</v>
      </c>
      <c r="B298" t="s">
        <v>208</v>
      </c>
      <c r="C298" t="s">
        <v>12</v>
      </c>
      <c r="D298">
        <v>18</v>
      </c>
      <c r="E298" t="s">
        <v>17</v>
      </c>
      <c r="F298">
        <f>ROUND(IF(ISERROR(VLOOKUP($B298&amp;$L298,'1 этап'!$A$4:$K$519,10,FALSE)),0,VLOOKUP($B298&amp;$L298,'1 этап'!$A$4:$K$519,10,FALSE)),2)</f>
        <v>82.9</v>
      </c>
      <c r="G298">
        <f>ROUND(IF(ISERROR(VLOOKUP($B298&amp;$L298,'2 этап'!$A$2:$J$527,10,FALSE)),0,VLOOKUP($B298&amp;$L298,'2 этап'!$A$2:$J$527,10,FALSE)),2)</f>
        <v>0</v>
      </c>
      <c r="H298">
        <f>ROUND(IF(ISERROR(VLOOKUP($B298&amp;$L298,'3 этап'!$A$2:$J$527,9,FALSE)),0,VLOOKUP($B298&amp;$L298,'3 этап'!$A$2:$J$527,9,FALSE)),2)</f>
        <v>0</v>
      </c>
      <c r="I298">
        <f>ROUND(IF(ISERROR(VLOOKUP($B298&amp;$L298,'4 этап'!$A$2:$J$527,7,FALSE)),0,VLOOKUP($B298&amp;$L298,'4 этап'!$A$2:$J$527,7,FALSE)),2)</f>
        <v>0</v>
      </c>
      <c r="J298">
        <f>ROUND(IF(ISERROR(VLOOKUP($B298&amp;$L298,'5 этап'!$A$2:$N$527,13,FALSE)),0,VLOOKUP($B298&amp;$L298,'5 этап'!$A$2:$N$527,13,FALSE)),2)</f>
        <v>0</v>
      </c>
      <c r="K298">
        <f>LARGE(F298:I298,1)+LARGE(F298:I298,2)+LARGE(F298:I298,3)+J298</f>
        <v>82.9</v>
      </c>
      <c r="L298" t="s">
        <v>890</v>
      </c>
    </row>
    <row r="299" spans="1:12" ht="15.5" x14ac:dyDescent="0.35">
      <c r="A299" s="1" t="s">
        <v>209</v>
      </c>
      <c r="J299">
        <f>ROUND(IF(ISERROR(VLOOKUP($B299&amp;$L299,'5 этап'!$A$2:$N$527,13,FALSE)),0,VLOOKUP($B299&amp;$L299,'5 этап'!$A$2:$N$527,13,FALSE)),2)</f>
        <v>0</v>
      </c>
      <c r="K299" t="e">
        <f t="shared" si="4"/>
        <v>#NUM!</v>
      </c>
    </row>
    <row r="300" spans="1:12" x14ac:dyDescent="0.35">
      <c r="J300">
        <f>ROUND(IF(ISERROR(VLOOKUP($B300&amp;$L300,'5 этап'!$A$2:$N$527,13,FALSE)),0,VLOOKUP($B300&amp;$L300,'5 этап'!$A$2:$N$527,13,FALSE)),2)</f>
        <v>0</v>
      </c>
      <c r="K300" t="e">
        <f t="shared" si="4"/>
        <v>#NUM!</v>
      </c>
    </row>
    <row r="301" spans="1:12" x14ac:dyDescent="0.35">
      <c r="A301" s="2" t="s">
        <v>2</v>
      </c>
      <c r="B301" t="s">
        <v>3</v>
      </c>
      <c r="C301" t="s">
        <v>877</v>
      </c>
      <c r="F301" t="s">
        <v>878</v>
      </c>
      <c r="G301" t="s">
        <v>881</v>
      </c>
      <c r="H301" t="s">
        <v>879</v>
      </c>
      <c r="I301" t="s">
        <v>880</v>
      </c>
      <c r="J301" t="s">
        <v>899</v>
      </c>
      <c r="K301" t="s">
        <v>882</v>
      </c>
    </row>
    <row r="302" spans="1:12" x14ac:dyDescent="0.35">
      <c r="A302" s="3">
        <v>1</v>
      </c>
      <c r="B302" t="s">
        <v>210</v>
      </c>
      <c r="C302" t="s">
        <v>12</v>
      </c>
      <c r="D302">
        <v>18</v>
      </c>
      <c r="E302" t="s">
        <v>17</v>
      </c>
      <c r="F302">
        <f>ROUND(IF(ISERROR(VLOOKUP($B302&amp;$L302,'1 этап'!$A$4:$K$519,10,FALSE)),0,VLOOKUP($B302&amp;$L302,'1 этап'!$A$4:$K$519,10,FALSE)),2)</f>
        <v>200</v>
      </c>
      <c r="G302">
        <f>ROUND(IF(ISERROR(VLOOKUP($B302&amp;$L302,'2 этап'!$A$2:$J$527,10,FALSE)),0,VLOOKUP($B302&amp;$L302,'2 этап'!$A$2:$J$527,10,FALSE)),2)</f>
        <v>188.4</v>
      </c>
      <c r="H302">
        <f>ROUND(IF(ISERROR(VLOOKUP($B302&amp;$L302,'3 этап'!$A$2:$J$527,9,FALSE)),0,VLOOKUP($B302&amp;$L302,'3 этап'!$A$2:$J$527,9,FALSE)),2)</f>
        <v>200</v>
      </c>
      <c r="I302">
        <f>ROUND(IF(ISERROR(VLOOKUP($B302&amp;$L302,'4 этап'!$A$2:$J$527,7,FALSE)),0,VLOOKUP($B302&amp;$L302,'4 этап'!$A$2:$J$527,7,FALSE)),2)</f>
        <v>0</v>
      </c>
      <c r="J302">
        <f>ROUND(IF(ISERROR(VLOOKUP($B302&amp;$L302,'5 этап'!$A$2:$N$527,13,FALSE)),0,VLOOKUP($B302&amp;$L302,'5 этап'!$A$2:$N$527,13,FALSE)),2)</f>
        <v>200</v>
      </c>
      <c r="K302">
        <f>LARGE(F302:I302,1)+LARGE(F302:I302,2)+LARGE(F302:I302,3)+J302</f>
        <v>788.4</v>
      </c>
      <c r="L302" t="s">
        <v>891</v>
      </c>
    </row>
    <row r="303" spans="1:12" x14ac:dyDescent="0.35">
      <c r="A303" s="3">
        <v>2</v>
      </c>
      <c r="B303" t="s">
        <v>230</v>
      </c>
      <c r="C303" t="s">
        <v>12</v>
      </c>
      <c r="D303">
        <v>18</v>
      </c>
      <c r="E303" t="s">
        <v>53</v>
      </c>
      <c r="F303">
        <f>ROUND(IF(ISERROR(VLOOKUP($B303&amp;$L303,'1 этап'!$A$4:$K$519,10,FALSE)),0,VLOOKUP($B303&amp;$L303,'1 этап'!$A$4:$K$519,10,FALSE)),2)</f>
        <v>0</v>
      </c>
      <c r="G303">
        <f>ROUND(IF(ISERROR(VLOOKUP($B303&amp;$L303,'2 этап'!$A$2:$J$527,10,FALSE)),0,VLOOKUP($B303&amp;$L303,'2 этап'!$A$2:$J$527,10,FALSE)),2)</f>
        <v>200</v>
      </c>
      <c r="H303">
        <f>ROUND(IF(ISERROR(VLOOKUP($B303&amp;$L303,'3 этап'!$A$2:$J$527,9,FALSE)),0,VLOOKUP($B303&amp;$L303,'3 этап'!$A$2:$J$527,9,FALSE)),2)</f>
        <v>176.1</v>
      </c>
      <c r="I303">
        <f>ROUND(IF(ISERROR(VLOOKUP($B303&amp;$L303,'4 этап'!$A$2:$J$527,7,FALSE)),0,VLOOKUP($B303&amp;$L303,'4 этап'!$A$2:$J$527,7,FALSE)),2)</f>
        <v>181</v>
      </c>
      <c r="J303">
        <f>ROUND(IF(ISERROR(VLOOKUP($B303&amp;$L303,'5 этап'!$A$2:$N$527,13,FALSE)),0,VLOOKUP($B303&amp;$L303,'5 этап'!$A$2:$N$527,13,FALSE)),2)</f>
        <v>173.7</v>
      </c>
      <c r="K303">
        <f>LARGE(F303:I303,1)+LARGE(F303:I303,2)+LARGE(F303:I303,3)+J303</f>
        <v>730.8</v>
      </c>
      <c r="L303" t="s">
        <v>891</v>
      </c>
    </row>
    <row r="304" spans="1:12" x14ac:dyDescent="0.35">
      <c r="A304" s="3">
        <v>3</v>
      </c>
      <c r="B304" t="s">
        <v>217</v>
      </c>
      <c r="C304" t="s">
        <v>12</v>
      </c>
      <c r="D304">
        <v>18</v>
      </c>
      <c r="E304" t="s">
        <v>51</v>
      </c>
      <c r="F304">
        <f>ROUND(IF(ISERROR(VLOOKUP($B304&amp;$L304,'1 этап'!$A$4:$K$519,10,FALSE)),0,VLOOKUP($B304&amp;$L304,'1 этап'!$A$4:$K$519,10,FALSE)),2)</f>
        <v>154.5</v>
      </c>
      <c r="G304">
        <f>ROUND(IF(ISERROR(VLOOKUP($B304&amp;$L304,'2 этап'!$A$2:$J$527,10,FALSE)),0,VLOOKUP($B304&amp;$L304,'2 этап'!$A$2:$J$527,10,FALSE)),2)</f>
        <v>0</v>
      </c>
      <c r="H304">
        <f>ROUND(IF(ISERROR(VLOOKUP($B304&amp;$L304,'3 этап'!$A$2:$J$527,9,FALSE)),0,VLOOKUP($B304&amp;$L304,'3 этап'!$A$2:$J$527,9,FALSE)),2)</f>
        <v>186.1</v>
      </c>
      <c r="I304">
        <f>ROUND(IF(ISERROR(VLOOKUP($B304&amp;$L304,'4 этап'!$A$2:$J$527,7,FALSE)),0,VLOOKUP($B304&amp;$L304,'4 этап'!$A$2:$J$527,7,FALSE)),2)</f>
        <v>180</v>
      </c>
      <c r="J304">
        <f>ROUND(IF(ISERROR(VLOOKUP($B304&amp;$L304,'5 этап'!$A$2:$N$527,13,FALSE)),0,VLOOKUP($B304&amp;$L304,'5 этап'!$A$2:$N$527,13,FALSE)),2)</f>
        <v>198.3</v>
      </c>
      <c r="K304">
        <f>LARGE(F304:I304,1)+LARGE(F304:I304,2)+LARGE(F304:I304,3)+J304</f>
        <v>718.90000000000009</v>
      </c>
      <c r="L304" t="s">
        <v>891</v>
      </c>
    </row>
    <row r="305" spans="1:12" x14ac:dyDescent="0.35">
      <c r="A305" s="3">
        <v>4</v>
      </c>
      <c r="B305" t="s">
        <v>211</v>
      </c>
      <c r="C305" t="s">
        <v>12</v>
      </c>
      <c r="D305">
        <v>18</v>
      </c>
      <c r="E305" t="s">
        <v>53</v>
      </c>
      <c r="F305">
        <f>ROUND(IF(ISERROR(VLOOKUP($B305&amp;$L305,'1 этап'!$A$4:$K$519,10,FALSE)),0,VLOOKUP($B305&amp;$L305,'1 этап'!$A$4:$K$519,10,FALSE)),2)</f>
        <v>188.7</v>
      </c>
      <c r="G305">
        <f>ROUND(IF(ISERROR(VLOOKUP($B305&amp;$L305,'2 этап'!$A$2:$J$527,10,FALSE)),0,VLOOKUP($B305&amp;$L305,'2 этап'!$A$2:$J$527,10,FALSE)),2)</f>
        <v>169.9</v>
      </c>
      <c r="H305">
        <f>ROUND(IF(ISERROR(VLOOKUP($B305&amp;$L305,'3 этап'!$A$2:$J$527,9,FALSE)),0,VLOOKUP($B305&amp;$L305,'3 этап'!$A$2:$J$527,9,FALSE)),2)</f>
        <v>191.3</v>
      </c>
      <c r="I305">
        <f>ROUND(IF(ISERROR(VLOOKUP($B305&amp;$L305,'4 этап'!$A$2:$J$527,7,FALSE)),0,VLOOKUP($B305&amp;$L305,'4 этап'!$A$2:$J$527,7,FALSE)),2)</f>
        <v>72.8</v>
      </c>
      <c r="J305">
        <f>ROUND(IF(ISERROR(VLOOKUP($B305&amp;$L305,'5 этап'!$A$2:$N$527,13,FALSE)),0,VLOOKUP($B305&amp;$L305,'5 этап'!$A$2:$N$527,13,FALSE)),2)</f>
        <v>67.7</v>
      </c>
      <c r="K305">
        <f>LARGE(F305:I305,1)+LARGE(F305:I305,2)+LARGE(F305:I305,3)+J305</f>
        <v>617.6</v>
      </c>
      <c r="L305" t="s">
        <v>891</v>
      </c>
    </row>
    <row r="306" spans="1:12" x14ac:dyDescent="0.35">
      <c r="A306" s="3">
        <v>5</v>
      </c>
      <c r="B306" t="s">
        <v>732</v>
      </c>
      <c r="C306" t="s">
        <v>687</v>
      </c>
      <c r="D306" t="s">
        <v>688</v>
      </c>
      <c r="F306">
        <f>ROUND(IF(ISERROR(VLOOKUP($B306&amp;$L306,'1 этап'!$A$4:$K$519,10,FALSE)),0,VLOOKUP($B306&amp;$L306,'1 этап'!$A$4:$K$519,10,FALSE)),2)</f>
        <v>0</v>
      </c>
      <c r="G306">
        <f>ROUND(IF(ISERROR(VLOOKUP($B306&amp;$L306,'2 этап'!$A$2:$J$527,10,FALSE)),0,VLOOKUP($B306&amp;$L306,'2 этап'!$A$2:$J$527,10,FALSE)),2)</f>
        <v>0</v>
      </c>
      <c r="H306">
        <f>ROUND(IF(ISERROR(VLOOKUP($B306&amp;$L306,'3 этап'!$A$2:$J$527,9,FALSE)),0,VLOOKUP($B306&amp;$L306,'3 этап'!$A$2:$J$527,9,FALSE)),2)</f>
        <v>183.5</v>
      </c>
      <c r="I306">
        <f>ROUND(IF(ISERROR(VLOOKUP($B306&amp;$L306,'4 этап'!$A$2:$J$527,7,FALSE)),0,VLOOKUP($B306&amp;$L306,'4 этап'!$A$2:$J$527,7,FALSE)),2)</f>
        <v>200</v>
      </c>
      <c r="J306">
        <f>ROUND(IF(ISERROR(VLOOKUP($B306&amp;$L306,'5 этап'!$A$2:$N$527,13,FALSE)),0,VLOOKUP($B306&amp;$L306,'5 этап'!$A$2:$N$527,13,FALSE)),2)</f>
        <v>145.4</v>
      </c>
      <c r="K306">
        <f>LARGE(F306:I306,1)+LARGE(F306:I306,2)+LARGE(F306:I306,3)+J306</f>
        <v>528.9</v>
      </c>
      <c r="L306" t="s">
        <v>891</v>
      </c>
    </row>
    <row r="307" spans="1:12" x14ac:dyDescent="0.35">
      <c r="A307" s="3">
        <v>6</v>
      </c>
      <c r="B307" t="s">
        <v>213</v>
      </c>
      <c r="C307" t="s">
        <v>12</v>
      </c>
      <c r="D307">
        <v>18</v>
      </c>
      <c r="E307" t="s">
        <v>529</v>
      </c>
      <c r="F307">
        <f>ROUND(IF(ISERROR(VLOOKUP($B307&amp;$L307,'1 этап'!$A$4:$K$519,10,FALSE)),0,VLOOKUP($B307&amp;$L307,'1 этап'!$A$4:$K$519,10,FALSE)),2)</f>
        <v>169.4</v>
      </c>
      <c r="G307">
        <f>ROUND(IF(ISERROR(VLOOKUP($B307&amp;$L307,'2 этап'!$A$2:$J$527,10,FALSE)),0,VLOOKUP($B307&amp;$L307,'2 этап'!$A$2:$J$527,10,FALSE)),2)</f>
        <v>0</v>
      </c>
      <c r="H307">
        <f>ROUND(IF(ISERROR(VLOOKUP($B307&amp;$L307,'3 этап'!$A$2:$J$527,9,FALSE)),0,VLOOKUP($B307&amp;$L307,'3 этап'!$A$2:$J$527,9,FALSE)),2)</f>
        <v>135.5</v>
      </c>
      <c r="I307">
        <f>ROUND(IF(ISERROR(VLOOKUP($B307&amp;$L307,'4 этап'!$A$2:$J$527,7,FALSE)),0,VLOOKUP($B307&amp;$L307,'4 этап'!$A$2:$J$527,7,FALSE)),2)</f>
        <v>78.2</v>
      </c>
      <c r="J307">
        <f>ROUND(IF(ISERROR(VLOOKUP($B307&amp;$L307,'5 этап'!$A$2:$N$527,13,FALSE)),0,VLOOKUP($B307&amp;$L307,'5 этап'!$A$2:$N$527,13,FALSE)),2)</f>
        <v>141.4</v>
      </c>
      <c r="K307">
        <f>LARGE(F307:I307,1)+LARGE(F307:I307,2)+LARGE(F307:I307,3)+J307</f>
        <v>524.5</v>
      </c>
      <c r="L307" t="s">
        <v>891</v>
      </c>
    </row>
    <row r="308" spans="1:12" x14ac:dyDescent="0.35">
      <c r="A308" s="3">
        <v>7</v>
      </c>
      <c r="B308" t="s">
        <v>224</v>
      </c>
      <c r="C308" t="s">
        <v>12</v>
      </c>
      <c r="D308">
        <v>18</v>
      </c>
      <c r="E308" t="s">
        <v>25</v>
      </c>
      <c r="F308">
        <f>ROUND(IF(ISERROR(VLOOKUP($B308&amp;$L308,'1 этап'!$A$4:$K$519,10,FALSE)),0,VLOOKUP($B308&amp;$L308,'1 этап'!$A$4:$K$519,10,FALSE)),2)</f>
        <v>72.7</v>
      </c>
      <c r="G308">
        <f>ROUND(IF(ISERROR(VLOOKUP($B308&amp;$L308,'2 этап'!$A$2:$J$527,10,FALSE)),0,VLOOKUP($B308&amp;$L308,'2 этап'!$A$2:$J$527,10,FALSE)),2)</f>
        <v>0</v>
      </c>
      <c r="H308">
        <f>ROUND(IF(ISERROR(VLOOKUP($B308&amp;$L308,'3 этап'!$A$2:$J$527,9,FALSE)),0,VLOOKUP($B308&amp;$L308,'3 этап'!$A$2:$J$527,9,FALSE)),2)</f>
        <v>141.30000000000001</v>
      </c>
      <c r="I308">
        <f>ROUND(IF(ISERROR(VLOOKUP($B308&amp;$L308,'4 этап'!$A$2:$J$527,7,FALSE)),0,VLOOKUP($B308&amp;$L308,'4 этап'!$A$2:$J$527,7,FALSE)),2)</f>
        <v>117</v>
      </c>
      <c r="J308">
        <f>ROUND(IF(ISERROR(VLOOKUP($B308&amp;$L308,'5 этап'!$A$2:$N$527,13,FALSE)),0,VLOOKUP($B308&amp;$L308,'5 этап'!$A$2:$N$527,13,FALSE)),2)</f>
        <v>155</v>
      </c>
      <c r="K308">
        <f>LARGE(F308:I308,1)+LARGE(F308:I308,2)+LARGE(F308:I308,3)+J308</f>
        <v>486</v>
      </c>
      <c r="L308" t="s">
        <v>891</v>
      </c>
    </row>
    <row r="309" spans="1:12" x14ac:dyDescent="0.35">
      <c r="A309" s="3">
        <v>8</v>
      </c>
      <c r="B309" t="s">
        <v>226</v>
      </c>
      <c r="C309" t="s">
        <v>12</v>
      </c>
      <c r="D309">
        <v>18</v>
      </c>
      <c r="E309" t="s">
        <v>53</v>
      </c>
      <c r="F309">
        <f>ROUND(IF(ISERROR(VLOOKUP($B309&amp;$L309,'1 этап'!$A$4:$K$519,10,FALSE)),0,VLOOKUP($B309&amp;$L309,'1 этап'!$A$4:$K$519,10,FALSE)),2)</f>
        <v>65.7</v>
      </c>
      <c r="G309">
        <f>ROUND(IF(ISERROR(VLOOKUP($B309&amp;$L309,'2 этап'!$A$2:$J$527,10,FALSE)),0,VLOOKUP($B309&amp;$L309,'2 этап'!$A$2:$J$527,10,FALSE)),2)</f>
        <v>122</v>
      </c>
      <c r="H309">
        <f>ROUND(IF(ISERROR(VLOOKUP($B309&amp;$L309,'3 этап'!$A$2:$J$527,9,FALSE)),0,VLOOKUP($B309&amp;$L309,'3 этап'!$A$2:$J$527,9,FALSE)),2)</f>
        <v>69.3</v>
      </c>
      <c r="I309">
        <f>ROUND(IF(ISERROR(VLOOKUP($B309&amp;$L309,'4 этап'!$A$2:$J$527,7,FALSE)),0,VLOOKUP($B309&amp;$L309,'4 этап'!$A$2:$J$527,7,FALSE)),2)</f>
        <v>173.2</v>
      </c>
      <c r="J309">
        <f>ROUND(IF(ISERROR(VLOOKUP($B309&amp;$L309,'5 этап'!$A$2:$N$527,13,FALSE)),0,VLOOKUP($B309&amp;$L309,'5 этап'!$A$2:$N$527,13,FALSE)),2)</f>
        <v>116.2</v>
      </c>
      <c r="K309">
        <f>LARGE(F309:I309,1)+LARGE(F309:I309,2)+LARGE(F309:I309,3)+J309</f>
        <v>480.7</v>
      </c>
      <c r="L309" t="s">
        <v>891</v>
      </c>
    </row>
    <row r="310" spans="1:12" x14ac:dyDescent="0.35">
      <c r="A310" s="3">
        <v>9</v>
      </c>
      <c r="B310" t="s">
        <v>212</v>
      </c>
      <c r="C310" t="s">
        <v>12</v>
      </c>
      <c r="D310">
        <v>18</v>
      </c>
      <c r="E310" t="s">
        <v>40</v>
      </c>
      <c r="F310">
        <f>ROUND(IF(ISERROR(VLOOKUP($B310&amp;$L310,'1 этап'!$A$4:$K$519,10,FALSE)),0,VLOOKUP($B310&amp;$L310,'1 этап'!$A$4:$K$519,10,FALSE)),2)</f>
        <v>179</v>
      </c>
      <c r="G310">
        <f>ROUND(IF(ISERROR(VLOOKUP($B310&amp;$L310,'2 этап'!$A$2:$J$527,10,FALSE)),0,VLOOKUP($B310&amp;$L310,'2 этап'!$A$2:$J$527,10,FALSE)),2)</f>
        <v>98.7</v>
      </c>
      <c r="H310">
        <f>ROUND(IF(ISERROR(VLOOKUP($B310&amp;$L310,'3 этап'!$A$2:$J$527,9,FALSE)),0,VLOOKUP($B310&amp;$L310,'3 этап'!$A$2:$J$527,9,FALSE)),2)</f>
        <v>138.4</v>
      </c>
      <c r="I310">
        <f>ROUND(IF(ISERROR(VLOOKUP($B310&amp;$L310,'4 этап'!$A$2:$J$527,7,FALSE)),0,VLOOKUP($B310&amp;$L310,'4 этап'!$A$2:$J$527,7,FALSE)),2)</f>
        <v>161.69999999999999</v>
      </c>
      <c r="J310">
        <f>ROUND(IF(ISERROR(VLOOKUP($B310&amp;$L310,'5 этап'!$A$2:$N$527,13,FALSE)),0,VLOOKUP($B310&amp;$L310,'5 этап'!$A$2:$N$527,13,FALSE)),2)</f>
        <v>0</v>
      </c>
      <c r="K310">
        <f>LARGE(F310:I310,1)+LARGE(F310:I310,2)+LARGE(F310:I310,3)+J310</f>
        <v>479.1</v>
      </c>
      <c r="L310" t="s">
        <v>891</v>
      </c>
    </row>
    <row r="311" spans="1:12" x14ac:dyDescent="0.35">
      <c r="A311" s="3">
        <v>10</v>
      </c>
      <c r="B311" t="s">
        <v>215</v>
      </c>
      <c r="C311" t="s">
        <v>12</v>
      </c>
      <c r="D311">
        <v>18</v>
      </c>
      <c r="E311" t="s">
        <v>216</v>
      </c>
      <c r="F311">
        <f>ROUND(IF(ISERROR(VLOOKUP($B311&amp;$L311,'1 этап'!$A$4:$K$519,10,FALSE)),0,VLOOKUP($B311&amp;$L311,'1 этап'!$A$4:$K$519,10,FALSE)),2)</f>
        <v>156.19999999999999</v>
      </c>
      <c r="G311">
        <f>ROUND(IF(ISERROR(VLOOKUP($B311&amp;$L311,'2 этап'!$A$2:$J$527,10,FALSE)),0,VLOOKUP($B311&amp;$L311,'2 этап'!$A$2:$J$527,10,FALSE)),2)</f>
        <v>0</v>
      </c>
      <c r="H311">
        <f>ROUND(IF(ISERROR(VLOOKUP($B311&amp;$L311,'3 этап'!$A$2:$J$527,9,FALSE)),0,VLOOKUP($B311&amp;$L311,'3 этап'!$A$2:$J$527,9,FALSE)),2)</f>
        <v>177.5</v>
      </c>
      <c r="I311">
        <f>ROUND(IF(ISERROR(VLOOKUP($B311&amp;$L311,'4 этап'!$A$2:$J$527,7,FALSE)),0,VLOOKUP($B311&amp;$L311,'4 этап'!$A$2:$J$527,7,FALSE)),2)</f>
        <v>144.6</v>
      </c>
      <c r="J311">
        <f>ROUND(IF(ISERROR(VLOOKUP($B311&amp;$L311,'5 этап'!$A$2:$N$527,13,FALSE)),0,VLOOKUP($B311&amp;$L311,'5 этап'!$A$2:$N$527,13,FALSE)),2)</f>
        <v>0</v>
      </c>
      <c r="K311">
        <f>LARGE(F311:I311,1)+LARGE(F311:I311,2)+LARGE(F311:I311,3)+J311</f>
        <v>478.29999999999995</v>
      </c>
      <c r="L311" t="s">
        <v>891</v>
      </c>
    </row>
    <row r="312" spans="1:12" x14ac:dyDescent="0.35">
      <c r="A312" s="3">
        <v>11</v>
      </c>
      <c r="B312" t="s">
        <v>225</v>
      </c>
      <c r="C312" t="s">
        <v>12</v>
      </c>
      <c r="D312">
        <v>18</v>
      </c>
      <c r="E312" t="s">
        <v>45</v>
      </c>
      <c r="F312">
        <f>ROUND(IF(ISERROR(VLOOKUP($B312&amp;$L312,'1 этап'!$A$4:$K$519,10,FALSE)),0,VLOOKUP($B312&amp;$L312,'1 этап'!$A$4:$K$519,10,FALSE)),2)</f>
        <v>72.2</v>
      </c>
      <c r="G312">
        <f>ROUND(IF(ISERROR(VLOOKUP($B312&amp;$L312,'2 этап'!$A$2:$J$527,10,FALSE)),0,VLOOKUP($B312&amp;$L312,'2 этап'!$A$2:$J$527,10,FALSE)),2)</f>
        <v>112.3</v>
      </c>
      <c r="H312">
        <f>ROUND(IF(ISERROR(VLOOKUP($B312&amp;$L312,'3 этап'!$A$2:$J$527,9,FALSE)),0,VLOOKUP($B312&amp;$L312,'3 этап'!$A$2:$J$527,9,FALSE)),2)</f>
        <v>183.1</v>
      </c>
      <c r="I312">
        <f>ROUND(IF(ISERROR(VLOOKUP($B312&amp;$L312,'4 этап'!$A$2:$J$527,7,FALSE)),0,VLOOKUP($B312&amp;$L312,'4 этап'!$A$2:$J$527,7,FALSE)),2)</f>
        <v>0</v>
      </c>
      <c r="J312">
        <f>ROUND(IF(ISERROR(VLOOKUP($B312&amp;$L312,'5 этап'!$A$2:$N$527,13,FALSE)),0,VLOOKUP($B312&amp;$L312,'5 этап'!$A$2:$N$527,13,FALSE)),2)</f>
        <v>104.1</v>
      </c>
      <c r="K312">
        <f>LARGE(F312:I312,1)+LARGE(F312:I312,2)+LARGE(F312:I312,3)+J312</f>
        <v>471.69999999999993</v>
      </c>
      <c r="L312" t="s">
        <v>891</v>
      </c>
    </row>
    <row r="313" spans="1:12" x14ac:dyDescent="0.35">
      <c r="A313" s="3">
        <v>12</v>
      </c>
      <c r="B313" t="s">
        <v>222</v>
      </c>
      <c r="C313" t="s">
        <v>12</v>
      </c>
      <c r="D313">
        <v>18</v>
      </c>
      <c r="E313" t="s">
        <v>45</v>
      </c>
      <c r="F313">
        <f>ROUND(IF(ISERROR(VLOOKUP($B313&amp;$L313,'1 этап'!$A$4:$K$519,10,FALSE)),0,VLOOKUP($B313&amp;$L313,'1 этап'!$A$4:$K$519,10,FALSE)),2)</f>
        <v>106.6</v>
      </c>
      <c r="G313">
        <f>ROUND(IF(ISERROR(VLOOKUP($B313&amp;$L313,'2 этап'!$A$2:$J$527,10,FALSE)),0,VLOOKUP($B313&amp;$L313,'2 этап'!$A$2:$J$527,10,FALSE)),2)</f>
        <v>116.1</v>
      </c>
      <c r="H313">
        <f>ROUND(IF(ISERROR(VLOOKUP($B313&amp;$L313,'3 этап'!$A$2:$J$527,9,FALSE)),0,VLOOKUP($B313&amp;$L313,'3 этап'!$A$2:$J$527,9,FALSE)),2)</f>
        <v>196.3</v>
      </c>
      <c r="I313">
        <f>ROUND(IF(ISERROR(VLOOKUP($B313&amp;$L313,'4 этап'!$A$2:$J$527,7,FALSE)),0,VLOOKUP($B313&amp;$L313,'4 этап'!$A$2:$J$527,7,FALSE)),2)</f>
        <v>0</v>
      </c>
      <c r="J313">
        <f>ROUND(IF(ISERROR(VLOOKUP($B313&amp;$L313,'5 этап'!$A$2:$N$527,13,FALSE)),0,VLOOKUP($B313&amp;$L313,'5 этап'!$A$2:$N$527,13,FALSE)),2)</f>
        <v>0</v>
      </c>
      <c r="K313">
        <f>LARGE(F313:I313,1)+LARGE(F313:I313,2)+LARGE(F313:I313,3)+J313</f>
        <v>419</v>
      </c>
      <c r="L313" t="s">
        <v>891</v>
      </c>
    </row>
    <row r="314" spans="1:12" x14ac:dyDescent="0.35">
      <c r="A314" s="3">
        <v>13</v>
      </c>
      <c r="B314" t="s">
        <v>218</v>
      </c>
      <c r="C314" t="s">
        <v>12</v>
      </c>
      <c r="D314">
        <v>18</v>
      </c>
      <c r="E314" t="s">
        <v>34</v>
      </c>
      <c r="F314">
        <f>ROUND(IF(ISERROR(VLOOKUP($B314&amp;$L314,'1 этап'!$A$4:$K$519,10,FALSE)),0,VLOOKUP($B314&amp;$L314,'1 этап'!$A$4:$K$519,10,FALSE)),2)</f>
        <v>131</v>
      </c>
      <c r="G314">
        <f>ROUND(IF(ISERROR(VLOOKUP($B314&amp;$L314,'2 этап'!$A$2:$J$527,10,FALSE)),0,VLOOKUP($B314&amp;$L314,'2 этап'!$A$2:$J$527,10,FALSE)),2)</f>
        <v>70.8</v>
      </c>
      <c r="H314">
        <f>ROUND(IF(ISERROR(VLOOKUP($B314&amp;$L314,'3 этап'!$A$2:$J$527,9,FALSE)),0,VLOOKUP($B314&amp;$L314,'3 этап'!$A$2:$J$527,9,FALSE)),2)</f>
        <v>126.2</v>
      </c>
      <c r="I314">
        <f>ROUND(IF(ISERROR(VLOOKUP($B314&amp;$L314,'4 этап'!$A$2:$J$527,7,FALSE)),0,VLOOKUP($B314&amp;$L314,'4 этап'!$A$2:$J$527,7,FALSE)),2)</f>
        <v>160.19999999999999</v>
      </c>
      <c r="J314">
        <f>ROUND(IF(ISERROR(VLOOKUP($B314&amp;$L314,'5 этап'!$A$2:$N$527,13,FALSE)),0,VLOOKUP($B314&amp;$L314,'5 этап'!$A$2:$N$527,13,FALSE)),2)</f>
        <v>0</v>
      </c>
      <c r="K314">
        <f>LARGE(F314:I314,1)+LARGE(F314:I314,2)+LARGE(F314:I314,3)+J314</f>
        <v>417.4</v>
      </c>
      <c r="L314" t="s">
        <v>891</v>
      </c>
    </row>
    <row r="315" spans="1:12" x14ac:dyDescent="0.35">
      <c r="A315" s="3">
        <v>14</v>
      </c>
      <c r="B315" t="s">
        <v>219</v>
      </c>
      <c r="C315" t="s">
        <v>12</v>
      </c>
      <c r="D315">
        <v>18</v>
      </c>
      <c r="E315" t="s">
        <v>27</v>
      </c>
      <c r="F315">
        <f>ROUND(IF(ISERROR(VLOOKUP($B315&amp;$L315,'1 этап'!$A$4:$K$519,10,FALSE)),0,VLOOKUP($B315&amp;$L315,'1 этап'!$A$4:$K$519,10,FALSE)),2)</f>
        <v>120.4</v>
      </c>
      <c r="G315">
        <f>ROUND(IF(ISERROR(VLOOKUP($B315&amp;$L315,'2 этап'!$A$2:$J$527,10,FALSE)),0,VLOOKUP($B315&amp;$L315,'2 этап'!$A$2:$J$527,10,FALSE)),2)</f>
        <v>91.8</v>
      </c>
      <c r="H315">
        <f>ROUND(IF(ISERROR(VLOOKUP($B315&amp;$L315,'3 этап'!$A$2:$J$527,9,FALSE)),0,VLOOKUP($B315&amp;$L315,'3 этап'!$A$2:$J$527,9,FALSE)),2)</f>
        <v>188</v>
      </c>
      <c r="I315">
        <f>ROUND(IF(ISERROR(VLOOKUP($B315&amp;$L315,'4 этап'!$A$2:$J$527,7,FALSE)),0,VLOOKUP($B315&amp;$L315,'4 этап'!$A$2:$J$527,7,FALSE)),2)</f>
        <v>0</v>
      </c>
      <c r="J315">
        <f>ROUND(IF(ISERROR(VLOOKUP($B315&amp;$L315,'5 этап'!$A$2:$N$527,13,FALSE)),0,VLOOKUP($B315&amp;$L315,'5 этап'!$A$2:$N$527,13,FALSE)),2)</f>
        <v>0</v>
      </c>
      <c r="K315">
        <f>LARGE(F315:I315,1)+LARGE(F315:I315,2)+LARGE(F315:I315,3)+J315</f>
        <v>400.2</v>
      </c>
      <c r="L315" t="s">
        <v>891</v>
      </c>
    </row>
    <row r="316" spans="1:12" x14ac:dyDescent="0.35">
      <c r="A316" s="3">
        <v>15</v>
      </c>
      <c r="B316" t="s">
        <v>734</v>
      </c>
      <c r="C316" t="s">
        <v>687</v>
      </c>
      <c r="D316" t="s">
        <v>688</v>
      </c>
      <c r="F316">
        <f>ROUND(IF(ISERROR(VLOOKUP($B316&amp;$L316,'1 этап'!$A$4:$K$519,10,FALSE)),0,VLOOKUP($B316&amp;$L316,'1 этап'!$A$4:$K$519,10,FALSE)),2)</f>
        <v>0</v>
      </c>
      <c r="G316">
        <f>ROUND(IF(ISERROR(VLOOKUP($B316&amp;$L316,'2 этап'!$A$2:$J$527,10,FALSE)),0,VLOOKUP($B316&amp;$L316,'2 этап'!$A$2:$J$527,10,FALSE)),2)</f>
        <v>0</v>
      </c>
      <c r="H316">
        <f>ROUND(IF(ISERROR(VLOOKUP($B316&amp;$L316,'3 этап'!$A$2:$J$527,9,FALSE)),0,VLOOKUP($B316&amp;$L316,'3 этап'!$A$2:$J$527,9,FALSE)),2)</f>
        <v>177.3</v>
      </c>
      <c r="I316">
        <f>ROUND(IF(ISERROR(VLOOKUP($B316&amp;$L316,'4 этап'!$A$2:$J$527,7,FALSE)),0,VLOOKUP($B316&amp;$L316,'4 этап'!$A$2:$J$527,7,FALSE)),2)</f>
        <v>183.5</v>
      </c>
      <c r="J316">
        <f>ROUND(IF(ISERROR(VLOOKUP($B316&amp;$L316,'5 этап'!$A$2:$N$527,13,FALSE)),0,VLOOKUP($B316&amp;$L316,'5 этап'!$A$2:$N$527,13,FALSE)),2)</f>
        <v>0</v>
      </c>
      <c r="K316">
        <f>LARGE(F316:I316,1)+LARGE(F316:I316,2)+LARGE(F316:I316,3)+J316</f>
        <v>360.8</v>
      </c>
      <c r="L316" t="s">
        <v>891</v>
      </c>
    </row>
    <row r="317" spans="1:12" x14ac:dyDescent="0.35">
      <c r="A317" s="3">
        <v>16</v>
      </c>
      <c r="B317" t="s">
        <v>576</v>
      </c>
      <c r="C317" t="s">
        <v>12</v>
      </c>
      <c r="D317">
        <v>18</v>
      </c>
      <c r="E317" t="s">
        <v>17</v>
      </c>
      <c r="F317">
        <f>ROUND(IF(ISERROR(VLOOKUP($B317&amp;$L317,'1 этап'!$A$4:$K$519,10,FALSE)),0,VLOOKUP($B317&amp;$L317,'1 этап'!$A$4:$K$519,10,FALSE)),2)</f>
        <v>0</v>
      </c>
      <c r="G317">
        <f>ROUND(IF(ISERROR(VLOOKUP($B317&amp;$L317,'2 этап'!$A$2:$J$527,10,FALSE)),0,VLOOKUP($B317&amp;$L317,'2 этап'!$A$2:$J$527,10,FALSE)),2)</f>
        <v>66.5</v>
      </c>
      <c r="H317">
        <f>ROUND(IF(ISERROR(VLOOKUP($B317&amp;$L317,'3 этап'!$A$2:$J$527,9,FALSE)),0,VLOOKUP($B317&amp;$L317,'3 этап'!$A$2:$J$527,9,FALSE)),2)</f>
        <v>0</v>
      </c>
      <c r="I317">
        <f>ROUND(IF(ISERROR(VLOOKUP($B317&amp;$L317,'4 этап'!$A$2:$J$527,7,FALSE)),0,VLOOKUP($B317&amp;$L317,'4 этап'!$A$2:$J$527,7,FALSE)),2)</f>
        <v>150.9</v>
      </c>
      <c r="J317">
        <f>ROUND(IF(ISERROR(VLOOKUP($B317&amp;$L317,'5 этап'!$A$2:$N$527,13,FALSE)),0,VLOOKUP($B317&amp;$L317,'5 этап'!$A$2:$N$527,13,FALSE)),2)</f>
        <v>92.8</v>
      </c>
      <c r="K317">
        <f>LARGE(F317:I317,1)+LARGE(F317:I317,2)+LARGE(F317:I317,3)+J317</f>
        <v>310.2</v>
      </c>
      <c r="L317" t="s">
        <v>891</v>
      </c>
    </row>
    <row r="318" spans="1:12" x14ac:dyDescent="0.35">
      <c r="A318" s="3">
        <v>17</v>
      </c>
      <c r="B318" t="s">
        <v>221</v>
      </c>
      <c r="C318" t="s">
        <v>12</v>
      </c>
      <c r="D318">
        <v>18</v>
      </c>
      <c r="E318" t="s">
        <v>27</v>
      </c>
      <c r="F318">
        <f>ROUND(IF(ISERROR(VLOOKUP($B318&amp;$L318,'1 этап'!$A$4:$K$519,10,FALSE)),0,VLOOKUP($B318&amp;$L318,'1 этап'!$A$4:$K$519,10,FALSE)),2)</f>
        <v>108</v>
      </c>
      <c r="G318">
        <f>ROUND(IF(ISERROR(VLOOKUP($B318&amp;$L318,'2 этап'!$A$2:$J$527,10,FALSE)),0,VLOOKUP($B318&amp;$L318,'2 этап'!$A$2:$J$527,10,FALSE)),2)</f>
        <v>44.1</v>
      </c>
      <c r="H318">
        <f>ROUND(IF(ISERROR(VLOOKUP($B318&amp;$L318,'3 этап'!$A$2:$J$527,9,FALSE)),0,VLOOKUP($B318&amp;$L318,'3 этап'!$A$2:$J$527,9,FALSE)),2)</f>
        <v>0</v>
      </c>
      <c r="I318">
        <f>ROUND(IF(ISERROR(VLOOKUP($B318&amp;$L318,'4 этап'!$A$2:$J$527,7,FALSE)),0,VLOOKUP($B318&amp;$L318,'4 этап'!$A$2:$J$527,7,FALSE)),2)</f>
        <v>0</v>
      </c>
      <c r="J318">
        <f>ROUND(IF(ISERROR(VLOOKUP($B318&amp;$L318,'5 этап'!$A$2:$N$527,13,FALSE)),0,VLOOKUP($B318&amp;$L318,'5 этап'!$A$2:$N$527,13,FALSE)),2)</f>
        <v>148.4</v>
      </c>
      <c r="K318">
        <f>LARGE(F318:I318,1)+LARGE(F318:I318,2)+LARGE(F318:I318,3)+J318</f>
        <v>300.5</v>
      </c>
      <c r="L318" t="s">
        <v>891</v>
      </c>
    </row>
    <row r="319" spans="1:12" x14ac:dyDescent="0.35">
      <c r="A319" s="3">
        <v>18</v>
      </c>
      <c r="B319" t="s">
        <v>737</v>
      </c>
      <c r="C319" t="s">
        <v>12</v>
      </c>
      <c r="D319">
        <v>18</v>
      </c>
      <c r="E319" t="s">
        <v>53</v>
      </c>
      <c r="F319">
        <f>ROUND(IF(ISERROR(VLOOKUP($B319&amp;$L319,'1 этап'!$A$4:$K$519,10,FALSE)),0,VLOOKUP($B319&amp;$L319,'1 этап'!$A$4:$K$519,10,FALSE)),2)</f>
        <v>0</v>
      </c>
      <c r="G319">
        <f>ROUND(IF(ISERROR(VLOOKUP($B319&amp;$L319,'2 этап'!$A$2:$J$527,10,FALSE)),0,VLOOKUP($B319&amp;$L319,'2 этап'!$A$2:$J$527,10,FALSE)),2)</f>
        <v>0</v>
      </c>
      <c r="H319">
        <f>ROUND(IF(ISERROR(VLOOKUP($B319&amp;$L319,'3 этап'!$A$2:$J$527,9,FALSE)),0,VLOOKUP($B319&amp;$L319,'3 этап'!$A$2:$J$527,9,FALSE)),2)</f>
        <v>125.9</v>
      </c>
      <c r="I319">
        <f>ROUND(IF(ISERROR(VLOOKUP($B319&amp;$L319,'4 этап'!$A$2:$J$527,7,FALSE)),0,VLOOKUP($B319&amp;$L319,'4 этап'!$A$2:$J$527,7,FALSE)),2)</f>
        <v>122.1</v>
      </c>
      <c r="J319">
        <f>ROUND(IF(ISERROR(VLOOKUP($B319&amp;$L319,'5 этап'!$A$2:$N$527,13,FALSE)),0,VLOOKUP($B319&amp;$L319,'5 этап'!$A$2:$N$527,13,FALSE)),2)</f>
        <v>0</v>
      </c>
      <c r="K319">
        <f>LARGE(F319:I319,1)+LARGE(F319:I319,2)+LARGE(F319:I319,3)+J319</f>
        <v>248</v>
      </c>
      <c r="L319" t="s">
        <v>891</v>
      </c>
    </row>
    <row r="320" spans="1:12" x14ac:dyDescent="0.35">
      <c r="A320" s="3">
        <v>19</v>
      </c>
      <c r="B320" t="s">
        <v>736</v>
      </c>
      <c r="C320" t="s">
        <v>12</v>
      </c>
      <c r="D320">
        <v>18</v>
      </c>
      <c r="E320" t="s">
        <v>40</v>
      </c>
      <c r="F320">
        <f>ROUND(IF(ISERROR(VLOOKUP($B320&amp;$L320,'1 этап'!$A$4:$K$519,10,FALSE)),0,VLOOKUP($B320&amp;$L320,'1 этап'!$A$4:$K$519,10,FALSE)),2)</f>
        <v>0</v>
      </c>
      <c r="G320">
        <f>ROUND(IF(ISERROR(VLOOKUP($B320&amp;$L320,'2 этап'!$A$2:$J$527,10,FALSE)),0,VLOOKUP($B320&amp;$L320,'2 этап'!$A$2:$J$527,10,FALSE)),2)</f>
        <v>0</v>
      </c>
      <c r="H320">
        <f>ROUND(IF(ISERROR(VLOOKUP($B320&amp;$L320,'3 этап'!$A$2:$J$527,9,FALSE)),0,VLOOKUP($B320&amp;$L320,'3 этап'!$A$2:$J$527,9,FALSE)),2)</f>
        <v>144.9</v>
      </c>
      <c r="I320">
        <f>ROUND(IF(ISERROR(VLOOKUP($B320&amp;$L320,'4 этап'!$A$2:$J$527,7,FALSE)),0,VLOOKUP($B320&amp;$L320,'4 этап'!$A$2:$J$527,7,FALSE)),2)</f>
        <v>0</v>
      </c>
      <c r="J320">
        <f>ROUND(IF(ISERROR(VLOOKUP($B320&amp;$L320,'5 этап'!$A$2:$N$527,13,FALSE)),0,VLOOKUP($B320&amp;$L320,'5 этап'!$A$2:$N$527,13,FALSE)),2)</f>
        <v>99.4</v>
      </c>
      <c r="K320">
        <f>LARGE(F320:I320,1)+LARGE(F320:I320,2)+LARGE(F320:I320,3)+J320</f>
        <v>244.3</v>
      </c>
      <c r="L320" t="s">
        <v>891</v>
      </c>
    </row>
    <row r="321" spans="1:12" x14ac:dyDescent="0.35">
      <c r="A321" s="3">
        <v>20</v>
      </c>
      <c r="B321" t="s">
        <v>735</v>
      </c>
      <c r="C321" t="s">
        <v>12</v>
      </c>
      <c r="D321">
        <v>18</v>
      </c>
      <c r="E321" t="s">
        <v>34</v>
      </c>
      <c r="F321">
        <f>ROUND(IF(ISERROR(VLOOKUP($B321&amp;$L321,'1 этап'!$A$4:$K$519,10,FALSE)),0,VLOOKUP($B321&amp;$L321,'1 этап'!$A$4:$K$519,10,FALSE)),2)</f>
        <v>0</v>
      </c>
      <c r="G321">
        <f>ROUND(IF(ISERROR(VLOOKUP($B321&amp;$L321,'2 этап'!$A$2:$J$527,10,FALSE)),0,VLOOKUP($B321&amp;$L321,'2 этап'!$A$2:$J$527,10,FALSE)),2)</f>
        <v>0</v>
      </c>
      <c r="H321">
        <f>ROUND(IF(ISERROR(VLOOKUP($B321&amp;$L321,'3 этап'!$A$2:$J$527,9,FALSE)),0,VLOOKUP($B321&amp;$L321,'3 этап'!$A$2:$J$527,9,FALSE)),2)</f>
        <v>149.19999999999999</v>
      </c>
      <c r="I321">
        <f>ROUND(IF(ISERROR(VLOOKUP($B321&amp;$L321,'4 этап'!$A$2:$J$527,7,FALSE)),0,VLOOKUP($B321&amp;$L321,'4 этап'!$A$2:$J$527,7,FALSE)),2)</f>
        <v>72.5</v>
      </c>
      <c r="J321">
        <f>ROUND(IF(ISERROR(VLOOKUP($B321&amp;$L321,'5 этап'!$A$2:$N$527,13,FALSE)),0,VLOOKUP($B321&amp;$L321,'5 этап'!$A$2:$N$527,13,FALSE)),2)</f>
        <v>0</v>
      </c>
      <c r="K321">
        <f>LARGE(F321:I321,1)+LARGE(F321:I321,2)+LARGE(F321:I321,3)+J321</f>
        <v>221.7</v>
      </c>
      <c r="L321" t="s">
        <v>891</v>
      </c>
    </row>
    <row r="322" spans="1:12" x14ac:dyDescent="0.35">
      <c r="A322" s="3">
        <v>21</v>
      </c>
      <c r="B322" t="s">
        <v>578</v>
      </c>
      <c r="C322" t="s">
        <v>12</v>
      </c>
      <c r="D322">
        <v>18</v>
      </c>
      <c r="E322" t="s">
        <v>64</v>
      </c>
      <c r="F322">
        <f>ROUND(IF(ISERROR(VLOOKUP($B322&amp;$L322,'1 этап'!$A$4:$K$519,10,FALSE)),0,VLOOKUP($B322&amp;$L322,'1 этап'!$A$4:$K$519,10,FALSE)),2)</f>
        <v>0</v>
      </c>
      <c r="G322">
        <f>ROUND(IF(ISERROR(VLOOKUP($B322&amp;$L322,'2 этап'!$A$2:$J$527,10,FALSE)),0,VLOOKUP($B322&amp;$L322,'2 этап'!$A$2:$J$527,10,FALSE)),2)</f>
        <v>1</v>
      </c>
      <c r="H322">
        <f>ROUND(IF(ISERROR(VLOOKUP($B322&amp;$L322,'3 этап'!$A$2:$J$527,9,FALSE)),0,VLOOKUP($B322&amp;$L322,'3 этап'!$A$2:$J$527,9,FALSE)),2)</f>
        <v>0</v>
      </c>
      <c r="I322">
        <f>ROUND(IF(ISERROR(VLOOKUP($B322&amp;$L322,'4 этап'!$A$2:$J$527,7,FALSE)),0,VLOOKUP($B322&amp;$L322,'4 этап'!$A$2:$J$527,7,FALSE)),2)</f>
        <v>106.3</v>
      </c>
      <c r="J322">
        <f>ROUND(IF(ISERROR(VLOOKUP($B322&amp;$L322,'5 этап'!$A$2:$N$527,13,FALSE)),0,VLOOKUP($B322&amp;$L322,'5 этап'!$A$2:$N$527,13,FALSE)),2)</f>
        <v>89.4</v>
      </c>
      <c r="K322">
        <f>LARGE(F322:I322,1)+LARGE(F322:I322,2)+LARGE(F322:I322,3)+J322</f>
        <v>196.7</v>
      </c>
      <c r="L322" t="s">
        <v>891</v>
      </c>
    </row>
    <row r="323" spans="1:12" x14ac:dyDescent="0.35">
      <c r="A323" s="3">
        <v>22</v>
      </c>
      <c r="B323" t="s">
        <v>733</v>
      </c>
      <c r="C323" t="s">
        <v>12</v>
      </c>
      <c r="D323">
        <v>18</v>
      </c>
      <c r="E323" t="s">
        <v>216</v>
      </c>
      <c r="F323">
        <f>ROUND(IF(ISERROR(VLOOKUP($B323&amp;$L323,'1 этап'!$A$4:$K$519,10,FALSE)),0,VLOOKUP($B323&amp;$L323,'1 этап'!$A$4:$K$519,10,FALSE)),2)</f>
        <v>0</v>
      </c>
      <c r="G323">
        <f>ROUND(IF(ISERROR(VLOOKUP($B323&amp;$L323,'2 этап'!$A$2:$J$527,10,FALSE)),0,VLOOKUP($B323&amp;$L323,'2 этап'!$A$2:$J$527,10,FALSE)),2)</f>
        <v>0</v>
      </c>
      <c r="H323">
        <f>ROUND(IF(ISERROR(VLOOKUP($B323&amp;$L323,'3 этап'!$A$2:$J$527,9,FALSE)),0,VLOOKUP($B323&amp;$L323,'3 этап'!$A$2:$J$527,9,FALSE)),2)</f>
        <v>179.4</v>
      </c>
      <c r="I323">
        <f>ROUND(IF(ISERROR(VLOOKUP($B323&amp;$L323,'4 этап'!$A$2:$J$527,7,FALSE)),0,VLOOKUP($B323&amp;$L323,'4 этап'!$A$2:$J$527,7,FALSE)),2)</f>
        <v>0</v>
      </c>
      <c r="J323">
        <f>ROUND(IF(ISERROR(VLOOKUP($B323&amp;$L323,'5 этап'!$A$2:$N$527,13,FALSE)),0,VLOOKUP($B323&amp;$L323,'5 этап'!$A$2:$N$527,13,FALSE)),2)</f>
        <v>0</v>
      </c>
      <c r="K323">
        <f>LARGE(F323:I323,1)+LARGE(F323:I323,2)+LARGE(F323:I323,3)+J323</f>
        <v>179.4</v>
      </c>
      <c r="L323" t="s">
        <v>891</v>
      </c>
    </row>
    <row r="324" spans="1:12" x14ac:dyDescent="0.35">
      <c r="A324" s="3">
        <v>23</v>
      </c>
      <c r="B324" t="s">
        <v>228</v>
      </c>
      <c r="C324" t="s">
        <v>12</v>
      </c>
      <c r="D324">
        <v>18</v>
      </c>
      <c r="E324" t="s">
        <v>529</v>
      </c>
      <c r="F324">
        <f>ROUND(IF(ISERROR(VLOOKUP($B324&amp;$L324,'1 этап'!$A$4:$K$519,10,FALSE)),0,VLOOKUP($B324&amp;$L324,'1 этап'!$A$4:$K$519,10,FALSE)),2)</f>
        <v>59.3</v>
      </c>
      <c r="G324">
        <f>ROUND(IF(ISERROR(VLOOKUP($B324&amp;$L324,'2 этап'!$A$2:$J$527,10,FALSE)),0,VLOOKUP($B324&amp;$L324,'2 этап'!$A$2:$J$527,10,FALSE)),2)</f>
        <v>0</v>
      </c>
      <c r="H324">
        <f>ROUND(IF(ISERROR(VLOOKUP($B324&amp;$L324,'3 этап'!$A$2:$J$527,9,FALSE)),0,VLOOKUP($B324&amp;$L324,'3 этап'!$A$2:$J$527,9,FALSE)),2)</f>
        <v>117.6</v>
      </c>
      <c r="I324">
        <f>ROUND(IF(ISERROR(VLOOKUP($B324&amp;$L324,'4 этап'!$A$2:$J$527,7,FALSE)),0,VLOOKUP($B324&amp;$L324,'4 этап'!$A$2:$J$527,7,FALSE)),2)</f>
        <v>0</v>
      </c>
      <c r="J324">
        <f>ROUND(IF(ISERROR(VLOOKUP($B324&amp;$L324,'5 этап'!$A$2:$N$527,13,FALSE)),0,VLOOKUP($B324&amp;$L324,'5 этап'!$A$2:$N$527,13,FALSE)),2)</f>
        <v>0</v>
      </c>
      <c r="K324">
        <f>LARGE(F324:I324,1)+LARGE(F324:I324,2)+LARGE(F324:I324,3)+J324</f>
        <v>176.89999999999998</v>
      </c>
      <c r="L324" t="s">
        <v>891</v>
      </c>
    </row>
    <row r="325" spans="1:12" x14ac:dyDescent="0.35">
      <c r="A325" s="3">
        <v>24</v>
      </c>
      <c r="B325" t="s">
        <v>214</v>
      </c>
      <c r="C325" t="s">
        <v>12</v>
      </c>
      <c r="D325">
        <v>18</v>
      </c>
      <c r="E325" t="s">
        <v>27</v>
      </c>
      <c r="F325">
        <f>ROUND(IF(ISERROR(VLOOKUP($B325&amp;$L325,'1 этап'!$A$4:$K$519,10,FALSE)),0,VLOOKUP($B325&amp;$L325,'1 этап'!$A$4:$K$519,10,FALSE)),2)</f>
        <v>168.2</v>
      </c>
      <c r="G325">
        <f>ROUND(IF(ISERROR(VLOOKUP($B325&amp;$L325,'2 этап'!$A$2:$J$527,10,FALSE)),0,VLOOKUP($B325&amp;$L325,'2 этап'!$A$2:$J$527,10,FALSE)),2)</f>
        <v>0</v>
      </c>
      <c r="H325">
        <f>ROUND(IF(ISERROR(VLOOKUP($B325&amp;$L325,'3 этап'!$A$2:$J$527,9,FALSE)),0,VLOOKUP($B325&amp;$L325,'3 этап'!$A$2:$J$527,9,FALSE)),2)</f>
        <v>0</v>
      </c>
      <c r="I325">
        <f>ROUND(IF(ISERROR(VLOOKUP($B325&amp;$L325,'4 этап'!$A$2:$J$527,7,FALSE)),0,VLOOKUP($B325&amp;$L325,'4 этап'!$A$2:$J$527,7,FALSE)),2)</f>
        <v>0</v>
      </c>
      <c r="J325">
        <f>ROUND(IF(ISERROR(VLOOKUP($B325&amp;$L325,'5 этап'!$A$2:$N$527,13,FALSE)),0,VLOOKUP($B325&amp;$L325,'5 этап'!$A$2:$N$527,13,FALSE)),2)</f>
        <v>0</v>
      </c>
      <c r="K325">
        <f>LARGE(F325:I325,1)+LARGE(F325:I325,2)+LARGE(F325:I325,3)+J325</f>
        <v>168.2</v>
      </c>
      <c r="L325" t="s">
        <v>891</v>
      </c>
    </row>
    <row r="326" spans="1:12" x14ac:dyDescent="0.35">
      <c r="A326" s="3">
        <v>25</v>
      </c>
      <c r="B326" t="s">
        <v>517</v>
      </c>
      <c r="C326" t="s">
        <v>12</v>
      </c>
      <c r="D326">
        <v>18</v>
      </c>
      <c r="E326" t="s">
        <v>40</v>
      </c>
      <c r="F326">
        <f>ROUND(IF(ISERROR(VLOOKUP($B326&amp;$L326,'1 этап'!$A$4:$K$519,10,FALSE)),0,VLOOKUP($B326&amp;$L326,'1 этап'!$A$4:$K$519,10,FALSE)),2)</f>
        <v>0</v>
      </c>
      <c r="G326">
        <f>ROUND(IF(ISERROR(VLOOKUP($B326&amp;$L326,'2 этап'!$A$2:$J$527,10,FALSE)),0,VLOOKUP($B326&amp;$L326,'2 этап'!$A$2:$J$527,10,FALSE)),2)</f>
        <v>0</v>
      </c>
      <c r="H326">
        <f>ROUND(IF(ISERROR(VLOOKUP($B326&amp;$L326,'3 этап'!$A$2:$J$527,9,FALSE)),0,VLOOKUP($B326&amp;$L326,'3 этап'!$A$2:$J$527,9,FALSE)),2)</f>
        <v>1</v>
      </c>
      <c r="I326">
        <f>ROUND(IF(ISERROR(VLOOKUP($B326&amp;$L326,'4 этап'!$A$2:$J$527,7,FALSE)),0,VLOOKUP($B326&amp;$L326,'4 этап'!$A$2:$J$527,7,FALSE)),2)</f>
        <v>162.4</v>
      </c>
      <c r="J326">
        <f>ROUND(IF(ISERROR(VLOOKUP($B326&amp;$L326,'5 этап'!$A$2:$N$527,13,FALSE)),0,VLOOKUP($B326&amp;$L326,'5 этап'!$A$2:$N$527,13,FALSE)),2)</f>
        <v>1</v>
      </c>
      <c r="K326">
        <f>LARGE(F326:I326,1)+LARGE(F326:I326,2)+LARGE(F326:I326,3)+J326</f>
        <v>164.4</v>
      </c>
      <c r="L326" t="s">
        <v>891</v>
      </c>
    </row>
    <row r="327" spans="1:12" x14ac:dyDescent="0.35">
      <c r="A327" s="3">
        <v>26</v>
      </c>
      <c r="B327" t="s">
        <v>841</v>
      </c>
      <c r="E327" t="s">
        <v>216</v>
      </c>
      <c r="F327">
        <f>ROUND(IF(ISERROR(VLOOKUP($B327&amp;$L327,'1 этап'!$A$4:$K$519,10,FALSE)),0,VLOOKUP($B327&amp;$L327,'1 этап'!$A$4:$K$519,10,FALSE)),2)</f>
        <v>0</v>
      </c>
      <c r="G327">
        <f>ROUND(IF(ISERROR(VLOOKUP($B327&amp;$L327,'2 этап'!$A$2:$J$527,10,FALSE)),0,VLOOKUP($B327&amp;$L327,'2 этап'!$A$2:$J$527,10,FALSE)),2)</f>
        <v>0</v>
      </c>
      <c r="H327">
        <f>ROUND(IF(ISERROR(VLOOKUP($B327&amp;$L327,'3 этап'!$A$2:$J$527,9,FALSE)),0,VLOOKUP($B327&amp;$L327,'3 этап'!$A$2:$J$527,9,FALSE)),2)</f>
        <v>0</v>
      </c>
      <c r="I327">
        <f>ROUND(IF(ISERROR(VLOOKUP($B327&amp;$L327,'4 этап'!$A$2:$J$527,7,FALSE)),0,VLOOKUP($B327&amp;$L327,'4 этап'!$A$2:$J$527,7,FALSE)),2)</f>
        <v>160.69999999999999</v>
      </c>
      <c r="J327">
        <f>ROUND(IF(ISERROR(VLOOKUP($B327&amp;$L327,'5 этап'!$A$2:$N$527,13,FALSE)),0,VLOOKUP($B327&amp;$L327,'5 этап'!$A$2:$N$527,13,FALSE)),2)</f>
        <v>0</v>
      </c>
      <c r="K327">
        <f>LARGE(F327:I327,1)+LARGE(F327:I327,2)+LARGE(F327:I327,3)+J327</f>
        <v>160.69999999999999</v>
      </c>
      <c r="L327" t="s">
        <v>891</v>
      </c>
    </row>
    <row r="328" spans="1:12" x14ac:dyDescent="0.35">
      <c r="A328" s="3">
        <v>27</v>
      </c>
      <c r="B328" t="s">
        <v>580</v>
      </c>
      <c r="C328" t="s">
        <v>12</v>
      </c>
      <c r="D328">
        <v>18</v>
      </c>
      <c r="E328" t="s">
        <v>529</v>
      </c>
      <c r="F328">
        <f>ROUND(IF(ISERROR(VLOOKUP($B328&amp;$L328,'1 этап'!$A$4:$K$519,10,FALSE)),0,VLOOKUP($B328&amp;$L328,'1 этап'!$A$4:$K$519,10,FALSE)),2)</f>
        <v>0</v>
      </c>
      <c r="G328">
        <f>ROUND(IF(ISERROR(VLOOKUP($B328&amp;$L328,'2 этап'!$A$2:$J$527,10,FALSE)),0,VLOOKUP($B328&amp;$L328,'2 этап'!$A$2:$J$527,10,FALSE)),2)</f>
        <v>1</v>
      </c>
      <c r="H328">
        <f>ROUND(IF(ISERROR(VLOOKUP($B328&amp;$L328,'3 этап'!$A$2:$J$527,9,FALSE)),0,VLOOKUP($B328&amp;$L328,'3 этап'!$A$2:$J$527,9,FALSE)),2)</f>
        <v>54.8</v>
      </c>
      <c r="I328">
        <f>ROUND(IF(ISERROR(VLOOKUP($B328&amp;$L328,'4 этап'!$A$2:$J$527,7,FALSE)),0,VLOOKUP($B328&amp;$L328,'4 этап'!$A$2:$J$527,7,FALSE)),2)</f>
        <v>0</v>
      </c>
      <c r="J328">
        <f>ROUND(IF(ISERROR(VLOOKUP($B328&amp;$L328,'5 этап'!$A$2:$N$527,13,FALSE)),0,VLOOKUP($B328&amp;$L328,'5 этап'!$A$2:$N$527,13,FALSE)),2)</f>
        <v>102.5</v>
      </c>
      <c r="K328">
        <f>LARGE(F328:I328,1)+LARGE(F328:I328,2)+LARGE(F328:I328,3)+J328</f>
        <v>158.30000000000001</v>
      </c>
      <c r="L328" t="s">
        <v>891</v>
      </c>
    </row>
    <row r="329" spans="1:12" x14ac:dyDescent="0.35">
      <c r="A329" s="3">
        <v>28</v>
      </c>
      <c r="B329" t="s">
        <v>672</v>
      </c>
      <c r="E329" t="s">
        <v>45</v>
      </c>
      <c r="F329">
        <f>ROUND(IF(ISERROR(VLOOKUP($B329&amp;$L329,'1 этап'!$A$4:$K$519,10,FALSE)),0,VLOOKUP($B329&amp;$L329,'1 этап'!$A$4:$K$519,10,FALSE)),2)</f>
        <v>0</v>
      </c>
      <c r="G329">
        <f>ROUND(IF(ISERROR(VLOOKUP($B329&amp;$L329,'2 этап'!$A$2:$J$527,10,FALSE)),0,VLOOKUP($B329&amp;$L329,'2 этап'!$A$2:$J$527,10,FALSE)),2)</f>
        <v>0</v>
      </c>
      <c r="H329">
        <f>ROUND(IF(ISERROR(VLOOKUP($B329&amp;$L329,'3 этап'!$A$2:$J$527,9,FALSE)),0,VLOOKUP($B329&amp;$L329,'3 этап'!$A$2:$J$527,9,FALSE)),2)</f>
        <v>0</v>
      </c>
      <c r="I329">
        <f>ROUND(IF(ISERROR(VLOOKUP($B329&amp;$L329,'4 этап'!$A$2:$J$527,7,FALSE)),0,VLOOKUP($B329&amp;$L329,'4 этап'!$A$2:$J$527,7,FALSE)),2)</f>
        <v>148</v>
      </c>
      <c r="J329">
        <f>ROUND(IF(ISERROR(VLOOKUP($B329&amp;$L329,'5 этап'!$A$2:$N$527,13,FALSE)),0,VLOOKUP($B329&amp;$L329,'5 этап'!$A$2:$N$527,13,FALSE)),2)</f>
        <v>0</v>
      </c>
      <c r="K329">
        <f>LARGE(F329:I329,1)+LARGE(F329:I329,2)+LARGE(F329:I329,3)+J329</f>
        <v>148</v>
      </c>
      <c r="L329" t="s">
        <v>891</v>
      </c>
    </row>
    <row r="330" spans="1:12" x14ac:dyDescent="0.35">
      <c r="A330" s="3">
        <v>29</v>
      </c>
      <c r="B330" t="s">
        <v>227</v>
      </c>
      <c r="C330" t="s">
        <v>12</v>
      </c>
      <c r="D330">
        <v>18</v>
      </c>
      <c r="E330" t="s">
        <v>45</v>
      </c>
      <c r="F330">
        <f>ROUND(IF(ISERROR(VLOOKUP($B330&amp;$L330,'1 этап'!$A$4:$K$519,10,FALSE)),0,VLOOKUP($B330&amp;$L330,'1 этап'!$A$4:$K$519,10,FALSE)),2)</f>
        <v>61.9</v>
      </c>
      <c r="G330">
        <f>ROUND(IF(ISERROR(VLOOKUP($B330&amp;$L330,'2 этап'!$A$2:$J$527,10,FALSE)),0,VLOOKUP($B330&amp;$L330,'2 этап'!$A$2:$J$527,10,FALSE)),2)</f>
        <v>64.3</v>
      </c>
      <c r="H330">
        <f>ROUND(IF(ISERROR(VLOOKUP($B330&amp;$L330,'3 этап'!$A$2:$J$527,9,FALSE)),0,VLOOKUP($B330&amp;$L330,'3 этап'!$A$2:$J$527,9,FALSE)),2)</f>
        <v>1</v>
      </c>
      <c r="I330">
        <f>ROUND(IF(ISERROR(VLOOKUP($B330&amp;$L330,'4 этап'!$A$2:$J$527,7,FALSE)),0,VLOOKUP($B330&amp;$L330,'4 этап'!$A$2:$J$527,7,FALSE)),2)</f>
        <v>0</v>
      </c>
      <c r="J330">
        <f>ROUND(IF(ISERROR(VLOOKUP($B330&amp;$L330,'5 этап'!$A$2:$N$527,13,FALSE)),0,VLOOKUP($B330&amp;$L330,'5 этап'!$A$2:$N$527,13,FALSE)),2)</f>
        <v>0</v>
      </c>
      <c r="K330">
        <f>LARGE(F330:I330,1)+LARGE(F330:I330,2)+LARGE(F330:I330,3)+J330</f>
        <v>127.19999999999999</v>
      </c>
      <c r="L330" t="s">
        <v>891</v>
      </c>
    </row>
    <row r="331" spans="1:12" x14ac:dyDescent="0.35">
      <c r="A331" s="3">
        <v>30</v>
      </c>
      <c r="B331" t="s">
        <v>220</v>
      </c>
      <c r="C331" t="s">
        <v>12</v>
      </c>
      <c r="D331">
        <v>18</v>
      </c>
      <c r="E331" t="s">
        <v>27</v>
      </c>
      <c r="F331">
        <f>ROUND(IF(ISERROR(VLOOKUP($B331&amp;$L331,'1 этап'!$A$4:$K$519,10,FALSE)),0,VLOOKUP($B331&amp;$L331,'1 этап'!$A$4:$K$519,10,FALSE)),2)</f>
        <v>117.5</v>
      </c>
      <c r="G331">
        <f>ROUND(IF(ISERROR(VLOOKUP($B331&amp;$L331,'2 этап'!$A$2:$J$527,10,FALSE)),0,VLOOKUP($B331&amp;$L331,'2 этап'!$A$2:$J$527,10,FALSE)),2)</f>
        <v>0</v>
      </c>
      <c r="H331">
        <f>ROUND(IF(ISERROR(VLOOKUP($B331&amp;$L331,'3 этап'!$A$2:$J$527,9,FALSE)),0,VLOOKUP($B331&amp;$L331,'3 этап'!$A$2:$J$527,9,FALSE)),2)</f>
        <v>0</v>
      </c>
      <c r="I331">
        <f>ROUND(IF(ISERROR(VLOOKUP($B331&amp;$L331,'4 этап'!$A$2:$J$527,7,FALSE)),0,VLOOKUP($B331&amp;$L331,'4 этап'!$A$2:$J$527,7,FALSE)),2)</f>
        <v>0</v>
      </c>
      <c r="J331">
        <f>ROUND(IF(ISERROR(VLOOKUP($B331&amp;$L331,'5 этап'!$A$2:$N$527,13,FALSE)),0,VLOOKUP($B331&amp;$L331,'5 этап'!$A$2:$N$527,13,FALSE)),2)</f>
        <v>0</v>
      </c>
      <c r="K331">
        <f>LARGE(F331:I331,1)+LARGE(F331:I331,2)+LARGE(F331:I331,3)+J331</f>
        <v>117.5</v>
      </c>
      <c r="L331" t="s">
        <v>891</v>
      </c>
    </row>
    <row r="332" spans="1:12" x14ac:dyDescent="0.35">
      <c r="A332" s="3">
        <v>31</v>
      </c>
      <c r="B332" t="s">
        <v>231</v>
      </c>
      <c r="C332" t="s">
        <v>12</v>
      </c>
      <c r="D332">
        <v>18</v>
      </c>
      <c r="E332" t="s">
        <v>45</v>
      </c>
      <c r="F332">
        <f>ROUND(IF(ISERROR(VLOOKUP($B332&amp;$L332,'1 этап'!$A$4:$K$519,10,FALSE)),0,VLOOKUP($B332&amp;$L332,'1 этап'!$A$4:$K$519,10,FALSE)),2)</f>
        <v>0</v>
      </c>
      <c r="G332">
        <f>ROUND(IF(ISERROR(VLOOKUP($B332&amp;$L332,'2 этап'!$A$2:$J$527,10,FALSE)),0,VLOOKUP($B332&amp;$L332,'2 этап'!$A$2:$J$527,10,FALSE)),2)</f>
        <v>108.4</v>
      </c>
      <c r="H332">
        <f>ROUND(IF(ISERROR(VLOOKUP($B332&amp;$L332,'3 этап'!$A$2:$J$527,9,FALSE)),0,VLOOKUP($B332&amp;$L332,'3 этап'!$A$2:$J$527,9,FALSE)),2)</f>
        <v>0</v>
      </c>
      <c r="I332">
        <f>ROUND(IF(ISERROR(VLOOKUP($B332&amp;$L332,'4 этап'!$A$2:$J$527,7,FALSE)),0,VLOOKUP($B332&amp;$L332,'4 этап'!$A$2:$J$527,7,FALSE)),2)</f>
        <v>0</v>
      </c>
      <c r="J332">
        <f>ROUND(IF(ISERROR(VLOOKUP($B332&amp;$L332,'5 этап'!$A$2:$N$527,13,FALSE)),0,VLOOKUP($B332&amp;$L332,'5 этап'!$A$2:$N$527,13,FALSE)),2)</f>
        <v>0</v>
      </c>
      <c r="K332">
        <f>LARGE(F332:I332,1)+LARGE(F332:I332,2)+LARGE(F332:I332,3)+J332</f>
        <v>108.4</v>
      </c>
      <c r="L332" t="s">
        <v>891</v>
      </c>
    </row>
    <row r="333" spans="1:12" x14ac:dyDescent="0.35">
      <c r="A333" s="3">
        <v>32</v>
      </c>
      <c r="B333" t="s">
        <v>667</v>
      </c>
      <c r="E333" t="s">
        <v>53</v>
      </c>
      <c r="F333">
        <f>ROUND(IF(ISERROR(VLOOKUP($B333&amp;$L333,'1 этап'!$A$4:$K$519,10,FALSE)),0,VLOOKUP($B333&amp;$L333,'1 этап'!$A$4:$K$519,10,FALSE)),2)</f>
        <v>0</v>
      </c>
      <c r="G333">
        <f>ROUND(IF(ISERROR(VLOOKUP($B333&amp;$L333,'2 этап'!$A$2:$J$527,10,FALSE)),0,VLOOKUP($B333&amp;$L333,'2 этап'!$A$2:$J$527,10,FALSE)),2)</f>
        <v>0</v>
      </c>
      <c r="H333">
        <f>ROUND(IF(ISERROR(VLOOKUP($B333&amp;$L333,'3 этап'!$A$2:$J$527,9,FALSE)),0,VLOOKUP($B333&amp;$L333,'3 этап'!$A$2:$J$527,9,FALSE)),2)</f>
        <v>0</v>
      </c>
      <c r="I333">
        <f>ROUND(IF(ISERROR(VLOOKUP($B333&amp;$L333,'4 этап'!$A$2:$J$527,7,FALSE)),0,VLOOKUP($B333&amp;$L333,'4 этап'!$A$2:$J$527,7,FALSE)),2)</f>
        <v>98</v>
      </c>
      <c r="J333">
        <f>ROUND(IF(ISERROR(VLOOKUP($B333&amp;$L333,'5 этап'!$A$2:$N$527,13,FALSE)),0,VLOOKUP($B333&amp;$L333,'5 этап'!$A$2:$N$527,13,FALSE)),2)</f>
        <v>0</v>
      </c>
      <c r="K333">
        <f>LARGE(F333:I333,1)+LARGE(F333:I333,2)+LARGE(F333:I333,3)+J333</f>
        <v>98</v>
      </c>
      <c r="L333" t="s">
        <v>891</v>
      </c>
    </row>
    <row r="334" spans="1:12" x14ac:dyDescent="0.35">
      <c r="A334" s="3">
        <v>33</v>
      </c>
      <c r="B334" t="s">
        <v>223</v>
      </c>
      <c r="C334" t="s">
        <v>12</v>
      </c>
      <c r="D334">
        <v>18</v>
      </c>
      <c r="E334" t="s">
        <v>45</v>
      </c>
      <c r="F334">
        <f>ROUND(IF(ISERROR(VLOOKUP($B334&amp;$L334,'1 этап'!$A$4:$K$519,10,FALSE)),0,VLOOKUP($B334&amp;$L334,'1 этап'!$A$4:$K$519,10,FALSE)),2)</f>
        <v>96</v>
      </c>
      <c r="G334">
        <f>ROUND(IF(ISERROR(VLOOKUP($B334&amp;$L334,'2 этап'!$A$2:$J$527,10,FALSE)),0,VLOOKUP($B334&amp;$L334,'2 этап'!$A$2:$J$527,10,FALSE)),2)</f>
        <v>1</v>
      </c>
      <c r="H334">
        <f>ROUND(IF(ISERROR(VLOOKUP($B334&amp;$L334,'3 этап'!$A$2:$J$527,9,FALSE)),0,VLOOKUP($B334&amp;$L334,'3 этап'!$A$2:$J$527,9,FALSE)),2)</f>
        <v>0</v>
      </c>
      <c r="I334">
        <f>ROUND(IF(ISERROR(VLOOKUP($B334&amp;$L334,'4 этап'!$A$2:$J$527,7,FALSE)),0,VLOOKUP($B334&amp;$L334,'4 этап'!$A$2:$J$527,7,FALSE)),2)</f>
        <v>0</v>
      </c>
      <c r="J334">
        <f>ROUND(IF(ISERROR(VLOOKUP($B334&amp;$L334,'5 этап'!$A$2:$N$527,13,FALSE)),0,VLOOKUP($B334&amp;$L334,'5 этап'!$A$2:$N$527,13,FALSE)),2)</f>
        <v>0</v>
      </c>
      <c r="K334">
        <f>LARGE(F334:I334,1)+LARGE(F334:I334,2)+LARGE(F334:I334,3)+J334</f>
        <v>97</v>
      </c>
      <c r="L334" t="s">
        <v>891</v>
      </c>
    </row>
    <row r="335" spans="1:12" x14ac:dyDescent="0.35">
      <c r="A335" s="3">
        <v>34</v>
      </c>
      <c r="B335" t="s">
        <v>525</v>
      </c>
      <c r="C335" t="s">
        <v>12</v>
      </c>
      <c r="D335">
        <v>18</v>
      </c>
      <c r="E335" t="s">
        <v>17</v>
      </c>
      <c r="F335">
        <f>ROUND(IF(ISERROR(VLOOKUP($B335&amp;$L335,'1 этап'!$A$4:$K$519,10,FALSE)),0,VLOOKUP($B335&amp;$L335,'1 этап'!$A$4:$K$519,10,FALSE)),2)</f>
        <v>0</v>
      </c>
      <c r="G335">
        <f>ROUND(IF(ISERROR(VLOOKUP($B335&amp;$L335,'2 этап'!$A$2:$J$527,10,FALSE)),0,VLOOKUP($B335&amp;$L335,'2 этап'!$A$2:$J$527,10,FALSE)),2)</f>
        <v>0</v>
      </c>
      <c r="H335">
        <f>ROUND(IF(ISERROR(VLOOKUP($B335&amp;$L335,'3 этап'!$A$2:$J$527,9,FALSE)),0,VLOOKUP($B335&amp;$L335,'3 этап'!$A$2:$J$527,9,FALSE)),2)</f>
        <v>0</v>
      </c>
      <c r="I335">
        <f>ROUND(IF(ISERROR(VLOOKUP($B335&amp;$L335,'4 этап'!$A$2:$J$527,7,FALSE)),0,VLOOKUP($B335&amp;$L335,'4 этап'!$A$2:$J$527,7,FALSE)),2)</f>
        <v>94.1</v>
      </c>
      <c r="J335">
        <f>ROUND(IF(ISERROR(VLOOKUP($B335&amp;$L335,'5 этап'!$A$2:$N$527,13,FALSE)),0,VLOOKUP($B335&amp;$L335,'5 этап'!$A$2:$N$527,13,FALSE)),2)</f>
        <v>59.5</v>
      </c>
      <c r="K335">
        <f>LARGE(F335:I335,1)+LARGE(F335:I335,2)+LARGE(F335:I335,3)+J335</f>
        <v>153.6</v>
      </c>
      <c r="L335" t="s">
        <v>891</v>
      </c>
    </row>
    <row r="336" spans="1:12" x14ac:dyDescent="0.35">
      <c r="A336" s="3">
        <v>35</v>
      </c>
      <c r="B336" t="s">
        <v>738</v>
      </c>
      <c r="C336" t="s">
        <v>493</v>
      </c>
      <c r="D336" t="s">
        <v>494</v>
      </c>
      <c r="E336" t="s">
        <v>495</v>
      </c>
      <c r="F336">
        <f>ROUND(IF(ISERROR(VLOOKUP($B336&amp;$L336,'1 этап'!$A$4:$K$519,10,FALSE)),0,VLOOKUP($B336&amp;$L336,'1 этап'!$A$4:$K$519,10,FALSE)),2)</f>
        <v>0</v>
      </c>
      <c r="G336">
        <f>ROUND(IF(ISERROR(VLOOKUP($B336&amp;$L336,'2 этап'!$A$2:$J$527,10,FALSE)),0,VLOOKUP($B336&amp;$L336,'2 этап'!$A$2:$J$527,10,FALSE)),2)</f>
        <v>0</v>
      </c>
      <c r="H336">
        <f>ROUND(IF(ISERROR(VLOOKUP($B336&amp;$L336,'3 этап'!$A$2:$J$527,9,FALSE)),0,VLOOKUP($B336&amp;$L336,'3 этап'!$A$2:$J$527,9,FALSE)),2)</f>
        <v>82.2</v>
      </c>
      <c r="I336">
        <f>ROUND(IF(ISERROR(VLOOKUP($B336&amp;$L336,'4 этап'!$A$2:$J$527,7,FALSE)),0,VLOOKUP($B336&amp;$L336,'4 этап'!$A$2:$J$527,7,FALSE)),2)</f>
        <v>0</v>
      </c>
      <c r="J336">
        <f>ROUND(IF(ISERROR(VLOOKUP($B336&amp;$L336,'5 этап'!$A$2:$N$527,13,FALSE)),0,VLOOKUP($B336&amp;$L336,'5 этап'!$A$2:$N$527,13,FALSE)),2)</f>
        <v>0</v>
      </c>
      <c r="K336">
        <f>LARGE(F336:I336,1)+LARGE(F336:I336,2)+LARGE(F336:I336,3)+J336</f>
        <v>82.2</v>
      </c>
      <c r="L336" t="s">
        <v>891</v>
      </c>
    </row>
    <row r="337" spans="1:12" x14ac:dyDescent="0.35">
      <c r="A337" s="3">
        <v>36</v>
      </c>
      <c r="B337" t="s">
        <v>665</v>
      </c>
      <c r="C337" t="s">
        <v>12</v>
      </c>
      <c r="D337">
        <v>18</v>
      </c>
      <c r="E337" t="s">
        <v>45</v>
      </c>
      <c r="F337">
        <f>ROUND(IF(ISERROR(VLOOKUP($B337&amp;$L337,'1 этап'!$A$4:$K$519,10,FALSE)),0,VLOOKUP($B337&amp;$L337,'1 этап'!$A$4:$K$519,10,FALSE)),2)</f>
        <v>0</v>
      </c>
      <c r="G337">
        <f>ROUND(IF(ISERROR(VLOOKUP($B337&amp;$L337,'2 этап'!$A$2:$J$527,10,FALSE)),0,VLOOKUP($B337&amp;$L337,'2 этап'!$A$2:$J$527,10,FALSE)),2)</f>
        <v>0</v>
      </c>
      <c r="H337">
        <f>ROUND(IF(ISERROR(VLOOKUP($B337&amp;$L337,'3 этап'!$A$2:$J$527,9,FALSE)),0,VLOOKUP($B337&amp;$L337,'3 этап'!$A$2:$J$527,9,FALSE)),2)</f>
        <v>80.400000000000006</v>
      </c>
      <c r="I337">
        <f>ROUND(IF(ISERROR(VLOOKUP($B337&amp;$L337,'4 этап'!$A$2:$J$527,7,FALSE)),0,VLOOKUP($B337&amp;$L337,'4 этап'!$A$2:$J$527,7,FALSE)),2)</f>
        <v>0</v>
      </c>
      <c r="J337">
        <f>ROUND(IF(ISERROR(VLOOKUP($B337&amp;$L337,'5 этап'!$A$2:$N$527,13,FALSE)),0,VLOOKUP($B337&amp;$L337,'5 этап'!$A$2:$N$527,13,FALSE)),2)</f>
        <v>0</v>
      </c>
      <c r="K337">
        <f>LARGE(F337:I337,1)+LARGE(F337:I337,2)+LARGE(F337:I337,3)+J337</f>
        <v>80.400000000000006</v>
      </c>
      <c r="L337" t="s">
        <v>891</v>
      </c>
    </row>
    <row r="338" spans="1:12" x14ac:dyDescent="0.35">
      <c r="A338" s="3">
        <v>37</v>
      </c>
      <c r="B338" t="s">
        <v>842</v>
      </c>
      <c r="E338" t="s">
        <v>34</v>
      </c>
      <c r="F338">
        <f>ROUND(IF(ISERROR(VLOOKUP($B338&amp;$L338,'1 этап'!$A$4:$K$519,10,FALSE)),0,VLOOKUP($B338&amp;$L338,'1 этап'!$A$4:$K$519,10,FALSE)),2)</f>
        <v>0</v>
      </c>
      <c r="G338">
        <f>ROUND(IF(ISERROR(VLOOKUP($B338&amp;$L338,'2 этап'!$A$2:$J$527,10,FALSE)),0,VLOOKUP($B338&amp;$L338,'2 этап'!$A$2:$J$527,10,FALSE)),2)</f>
        <v>0</v>
      </c>
      <c r="H338">
        <f>ROUND(IF(ISERROR(VLOOKUP($B338&amp;$L338,'3 этап'!$A$2:$J$527,9,FALSE)),0,VLOOKUP($B338&amp;$L338,'3 этап'!$A$2:$J$527,9,FALSE)),2)</f>
        <v>0</v>
      </c>
      <c r="I338">
        <f>ROUND(IF(ISERROR(VLOOKUP($B338&amp;$L338,'4 этап'!$A$2:$J$527,7,FALSE)),0,VLOOKUP($B338&amp;$L338,'4 этап'!$A$2:$J$527,7,FALSE)),2)</f>
        <v>68.2</v>
      </c>
      <c r="J338">
        <f>ROUND(IF(ISERROR(VLOOKUP($B338&amp;$L338,'5 этап'!$A$2:$N$527,13,FALSE)),0,VLOOKUP($B338&amp;$L338,'5 этап'!$A$2:$N$527,13,FALSE)),2)</f>
        <v>0</v>
      </c>
      <c r="K338">
        <f>LARGE(F338:I338,1)+LARGE(F338:I338,2)+LARGE(F338:I338,3)+J338</f>
        <v>68.2</v>
      </c>
      <c r="L338" t="s">
        <v>891</v>
      </c>
    </row>
    <row r="339" spans="1:12" x14ac:dyDescent="0.35">
      <c r="A339" s="3">
        <v>38</v>
      </c>
      <c r="B339" t="s">
        <v>739</v>
      </c>
      <c r="C339" t="s">
        <v>12</v>
      </c>
      <c r="D339">
        <v>18</v>
      </c>
      <c r="E339" t="s">
        <v>45</v>
      </c>
      <c r="F339">
        <f>ROUND(IF(ISERROR(VLOOKUP($B339&amp;$L339,'1 этап'!$A$4:$K$519,10,FALSE)),0,VLOOKUP($B339&amp;$L339,'1 этап'!$A$4:$K$519,10,FALSE)),2)</f>
        <v>0</v>
      </c>
      <c r="G339">
        <f>ROUND(IF(ISERROR(VLOOKUP($B339&amp;$L339,'2 этап'!$A$2:$J$527,10,FALSE)),0,VLOOKUP($B339&amp;$L339,'2 этап'!$A$2:$J$527,10,FALSE)),2)</f>
        <v>0</v>
      </c>
      <c r="H339">
        <f>ROUND(IF(ISERROR(VLOOKUP($B339&amp;$L339,'3 этап'!$A$2:$J$527,9,FALSE)),0,VLOOKUP($B339&amp;$L339,'3 этап'!$A$2:$J$527,9,FALSE)),2)</f>
        <v>61.5</v>
      </c>
      <c r="I339">
        <f>ROUND(IF(ISERROR(VLOOKUP($B339&amp;$L339,'4 этап'!$A$2:$J$527,7,FALSE)),0,VLOOKUP($B339&amp;$L339,'4 этап'!$A$2:$J$527,7,FALSE)),2)</f>
        <v>1</v>
      </c>
      <c r="J339">
        <f>ROUND(IF(ISERROR(VLOOKUP($B339&amp;$L339,'5 этап'!$A$2:$N$527,13,FALSE)),0,VLOOKUP($B339&amp;$L339,'5 этап'!$A$2:$N$527,13,FALSE)),2)</f>
        <v>0</v>
      </c>
      <c r="K339">
        <f>LARGE(F339:I339,1)+LARGE(F339:I339,2)+LARGE(F339:I339,3)+J339</f>
        <v>62.5</v>
      </c>
      <c r="L339" t="s">
        <v>891</v>
      </c>
    </row>
    <row r="340" spans="1:12" x14ac:dyDescent="0.35">
      <c r="A340" s="3">
        <v>39</v>
      </c>
      <c r="B340" t="s">
        <v>521</v>
      </c>
      <c r="C340" t="s">
        <v>12</v>
      </c>
      <c r="D340">
        <v>18</v>
      </c>
      <c r="E340" t="s">
        <v>53</v>
      </c>
      <c r="F340">
        <f>ROUND(IF(ISERROR(VLOOKUP($B340&amp;$L340,'1 этап'!$A$4:$K$519,10,FALSE)),0,VLOOKUP($B340&amp;$L340,'1 этап'!$A$4:$K$519,10,FALSE)),2)</f>
        <v>0</v>
      </c>
      <c r="G340">
        <f>ROUND(IF(ISERROR(VLOOKUP($B340&amp;$L340,'2 этап'!$A$2:$J$527,10,FALSE)),0,VLOOKUP($B340&amp;$L340,'2 этап'!$A$2:$J$527,10,FALSE)),2)</f>
        <v>49</v>
      </c>
      <c r="H340">
        <f>ROUND(IF(ISERROR(VLOOKUP($B340&amp;$L340,'3 этап'!$A$2:$J$527,9,FALSE)),0,VLOOKUP($B340&amp;$L340,'3 этап'!$A$2:$J$527,9,FALSE)),2)</f>
        <v>1</v>
      </c>
      <c r="I340">
        <f>ROUND(IF(ISERROR(VLOOKUP($B340&amp;$L340,'4 этап'!$A$2:$J$527,7,FALSE)),0,VLOOKUP($B340&amp;$L340,'4 этап'!$A$2:$J$527,7,FALSE)),2)</f>
        <v>0</v>
      </c>
      <c r="J340">
        <f>ROUND(IF(ISERROR(VLOOKUP($B340&amp;$L340,'5 этап'!$A$2:$N$527,13,FALSE)),0,VLOOKUP($B340&amp;$L340,'5 этап'!$A$2:$N$527,13,FALSE)),2)</f>
        <v>0</v>
      </c>
      <c r="K340">
        <f>LARGE(F340:I340,1)+LARGE(F340:I340,2)+LARGE(F340:I340,3)+J340</f>
        <v>50</v>
      </c>
      <c r="L340" t="s">
        <v>891</v>
      </c>
    </row>
    <row r="341" spans="1:12" x14ac:dyDescent="0.35">
      <c r="A341" s="3">
        <v>40</v>
      </c>
      <c r="B341" t="s">
        <v>843</v>
      </c>
      <c r="E341" t="s">
        <v>22</v>
      </c>
      <c r="F341">
        <f>ROUND(IF(ISERROR(VLOOKUP($B341&amp;$L341,'1 этап'!$A$4:$K$519,10,FALSE)),0,VLOOKUP($B341&amp;$L341,'1 этап'!$A$4:$K$519,10,FALSE)),2)</f>
        <v>0</v>
      </c>
      <c r="G341">
        <f>ROUND(IF(ISERROR(VLOOKUP($B341&amp;$L341,'2 этап'!$A$2:$J$527,10,FALSE)),0,VLOOKUP($B341&amp;$L341,'2 этап'!$A$2:$J$527,10,FALSE)),2)</f>
        <v>0</v>
      </c>
      <c r="H341">
        <f>ROUND(IF(ISERROR(VLOOKUP($B341&amp;$L341,'3 этап'!$A$2:$J$527,9,FALSE)),0,VLOOKUP($B341&amp;$L341,'3 этап'!$A$2:$J$527,9,FALSE)),2)</f>
        <v>0</v>
      </c>
      <c r="I341">
        <f>ROUND(IF(ISERROR(VLOOKUP($B341&amp;$L341,'4 этап'!$A$2:$J$527,7,FALSE)),0,VLOOKUP($B341&amp;$L341,'4 этап'!$A$2:$J$527,7,FALSE)),2)</f>
        <v>43.4</v>
      </c>
      <c r="J341">
        <f>ROUND(IF(ISERROR(VLOOKUP($B341&amp;$L341,'5 этап'!$A$2:$N$527,13,FALSE)),0,VLOOKUP($B341&amp;$L341,'5 этап'!$A$2:$N$527,13,FALSE)),2)</f>
        <v>0</v>
      </c>
      <c r="K341">
        <f>LARGE(F341:I341,1)+LARGE(F341:I341,2)+LARGE(F341:I341,3)+J341</f>
        <v>43.4</v>
      </c>
      <c r="L341" t="s">
        <v>891</v>
      </c>
    </row>
    <row r="342" spans="1:12" x14ac:dyDescent="0.35">
      <c r="A342" s="3">
        <v>41</v>
      </c>
      <c r="B342" t="s">
        <v>740</v>
      </c>
      <c r="C342" t="s">
        <v>493</v>
      </c>
      <c r="D342" t="s">
        <v>494</v>
      </c>
      <c r="E342" t="s">
        <v>495</v>
      </c>
      <c r="F342">
        <f>ROUND(IF(ISERROR(VLOOKUP($B342&amp;$L342,'1 этап'!$A$4:$K$519,10,FALSE)),0,VLOOKUP($B342&amp;$L342,'1 этап'!$A$4:$K$519,10,FALSE)),2)</f>
        <v>0</v>
      </c>
      <c r="G342">
        <f>ROUND(IF(ISERROR(VLOOKUP($B342&amp;$L342,'2 этап'!$A$2:$J$527,10,FALSE)),0,VLOOKUP($B342&amp;$L342,'2 этап'!$A$2:$J$527,10,FALSE)),2)</f>
        <v>0</v>
      </c>
      <c r="H342">
        <f>ROUND(IF(ISERROR(VLOOKUP($B342&amp;$L342,'3 этап'!$A$2:$J$527,9,FALSE)),0,VLOOKUP($B342&amp;$L342,'3 этап'!$A$2:$J$527,9,FALSE)),2)</f>
        <v>29.2</v>
      </c>
      <c r="I342">
        <f>ROUND(IF(ISERROR(VLOOKUP($B342&amp;$L342,'4 этап'!$A$2:$J$527,7,FALSE)),0,VLOOKUP($B342&amp;$L342,'4 этап'!$A$2:$J$527,7,FALSE)),2)</f>
        <v>1</v>
      </c>
      <c r="J342">
        <f>ROUND(IF(ISERROR(VLOOKUP($B342&amp;$L342,'5 этап'!$A$2:$N$527,13,FALSE)),0,VLOOKUP($B342&amp;$L342,'5 этап'!$A$2:$N$527,13,FALSE)),2)</f>
        <v>0</v>
      </c>
      <c r="K342">
        <f>LARGE(F342:I342,1)+LARGE(F342:I342,2)+LARGE(F342:I342,3)+J342</f>
        <v>30.2</v>
      </c>
      <c r="L342" t="s">
        <v>891</v>
      </c>
    </row>
    <row r="343" spans="1:12" x14ac:dyDescent="0.35">
      <c r="A343" s="3">
        <v>42</v>
      </c>
      <c r="B343" t="s">
        <v>577</v>
      </c>
      <c r="C343" t="s">
        <v>12</v>
      </c>
      <c r="D343">
        <v>18</v>
      </c>
      <c r="E343" t="s">
        <v>64</v>
      </c>
      <c r="F343">
        <f>ROUND(IF(ISERROR(VLOOKUP($B343&amp;$L343,'1 этап'!$A$4:$K$519,10,FALSE)),0,VLOOKUP($B343&amp;$L343,'1 этап'!$A$4:$K$519,10,FALSE)),2)</f>
        <v>0</v>
      </c>
      <c r="G343">
        <f>ROUND(IF(ISERROR(VLOOKUP($B343&amp;$L343,'2 этап'!$A$2:$J$527,10,FALSE)),0,VLOOKUP($B343&amp;$L343,'2 этап'!$A$2:$J$527,10,FALSE)),2)</f>
        <v>23.5</v>
      </c>
      <c r="H343">
        <f>ROUND(IF(ISERROR(VLOOKUP($B343&amp;$L343,'3 этап'!$A$2:$J$527,9,FALSE)),0,VLOOKUP($B343&amp;$L343,'3 этап'!$A$2:$J$527,9,FALSE)),2)</f>
        <v>0</v>
      </c>
      <c r="I343">
        <f>ROUND(IF(ISERROR(VLOOKUP($B343&amp;$L343,'4 этап'!$A$2:$J$527,7,FALSE)),0,VLOOKUP($B343&amp;$L343,'4 этап'!$A$2:$J$527,7,FALSE)),2)</f>
        <v>0</v>
      </c>
      <c r="J343">
        <f>ROUND(IF(ISERROR(VLOOKUP($B343&amp;$L343,'5 этап'!$A$2:$N$527,13,FALSE)),0,VLOOKUP($B343&amp;$L343,'5 этап'!$A$2:$N$527,13,FALSE)),2)</f>
        <v>0</v>
      </c>
      <c r="K343">
        <f>LARGE(F343:I343,1)+LARGE(F343:I343,2)+LARGE(F343:I343,3)+J343</f>
        <v>23.5</v>
      </c>
      <c r="L343" t="s">
        <v>891</v>
      </c>
    </row>
    <row r="344" spans="1:12" x14ac:dyDescent="0.35">
      <c r="A344" s="3">
        <v>43</v>
      </c>
      <c r="B344" t="s">
        <v>668</v>
      </c>
      <c r="E344" t="s">
        <v>45</v>
      </c>
      <c r="F344">
        <f>ROUND(IF(ISERROR(VLOOKUP($B344&amp;$L344,'1 этап'!$A$4:$K$519,10,FALSE)),0,VLOOKUP($B344&amp;$L344,'1 этап'!$A$4:$K$519,10,FALSE)),2)</f>
        <v>0</v>
      </c>
      <c r="G344">
        <f>ROUND(IF(ISERROR(VLOOKUP($B344&amp;$L344,'2 этап'!$A$2:$J$527,10,FALSE)),0,VLOOKUP($B344&amp;$L344,'2 этап'!$A$2:$J$527,10,FALSE)),2)</f>
        <v>0</v>
      </c>
      <c r="H344">
        <f>ROUND(IF(ISERROR(VLOOKUP($B344&amp;$L344,'3 этап'!$A$2:$J$527,9,FALSE)),0,VLOOKUP($B344&amp;$L344,'3 этап'!$A$2:$J$527,9,FALSE)),2)</f>
        <v>0</v>
      </c>
      <c r="I344">
        <f>ROUND(IF(ISERROR(VLOOKUP($B344&amp;$L344,'4 этап'!$A$2:$J$527,7,FALSE)),0,VLOOKUP($B344&amp;$L344,'4 этап'!$A$2:$J$527,7,FALSE)),2)</f>
        <v>16.600000000000001</v>
      </c>
      <c r="J344">
        <f>ROUND(IF(ISERROR(VLOOKUP($B344&amp;$L344,'5 этап'!$A$2:$N$527,13,FALSE)),0,VLOOKUP($B344&amp;$L344,'5 этап'!$A$2:$N$527,13,FALSE)),2)</f>
        <v>0</v>
      </c>
      <c r="K344">
        <f>LARGE(F344:I344,1)+LARGE(F344:I344,2)+LARGE(F344:I344,3)+J344</f>
        <v>16.600000000000001</v>
      </c>
      <c r="L344" t="s">
        <v>891</v>
      </c>
    </row>
    <row r="345" spans="1:12" x14ac:dyDescent="0.35">
      <c r="A345" s="3">
        <v>44</v>
      </c>
      <c r="B345" t="s">
        <v>581</v>
      </c>
      <c r="C345" t="s">
        <v>12</v>
      </c>
      <c r="D345">
        <v>18</v>
      </c>
      <c r="E345" t="s">
        <v>53</v>
      </c>
      <c r="F345">
        <f>ROUND(IF(ISERROR(VLOOKUP($B345&amp;$L345,'1 этап'!$A$4:$K$519,10,FALSE)),0,VLOOKUP($B345&amp;$L345,'1 этап'!$A$4:$K$519,10,FALSE)),2)</f>
        <v>0</v>
      </c>
      <c r="G345">
        <f>ROUND(IF(ISERROR(VLOOKUP($B345&amp;$L345,'2 этап'!$A$2:$J$527,10,FALSE)),0,VLOOKUP($B345&amp;$L345,'2 этап'!$A$2:$J$527,10,FALSE)),2)</f>
        <v>0</v>
      </c>
      <c r="H345">
        <f>ROUND(IF(ISERROR(VLOOKUP($B345&amp;$L345,'3 этап'!$A$2:$J$527,9,FALSE)),0,VLOOKUP($B345&amp;$L345,'3 этап'!$A$2:$J$527,9,FALSE)),2)</f>
        <v>5.9</v>
      </c>
      <c r="I345">
        <f>ROUND(IF(ISERROR(VLOOKUP($B345&amp;$L345,'4 этап'!$A$2:$J$527,7,FALSE)),0,VLOOKUP($B345&amp;$L345,'4 этап'!$A$2:$J$527,7,FALSE)),2)</f>
        <v>9.4</v>
      </c>
      <c r="J345">
        <f>ROUND(IF(ISERROR(VLOOKUP($B345&amp;$L345,'5 этап'!$A$2:$N$527,13,FALSE)),0,VLOOKUP($B345&amp;$L345,'5 этап'!$A$2:$N$527,13,FALSE)),2)</f>
        <v>0</v>
      </c>
      <c r="K345">
        <f>LARGE(F345:I345,1)+LARGE(F345:I345,2)+LARGE(F345:I345,3)+J345</f>
        <v>15.3</v>
      </c>
      <c r="L345" t="s">
        <v>891</v>
      </c>
    </row>
    <row r="346" spans="1:12" x14ac:dyDescent="0.35">
      <c r="A346" s="3">
        <v>45</v>
      </c>
      <c r="B346" t="s">
        <v>844</v>
      </c>
      <c r="E346" t="s">
        <v>34</v>
      </c>
      <c r="F346">
        <f>ROUND(IF(ISERROR(VLOOKUP($B346&amp;$L346,'1 этап'!$A$4:$K$519,10,FALSE)),0,VLOOKUP($B346&amp;$L346,'1 этап'!$A$4:$K$519,10,FALSE)),2)</f>
        <v>0</v>
      </c>
      <c r="G346">
        <f>ROUND(IF(ISERROR(VLOOKUP($B346&amp;$L346,'2 этап'!$A$2:$J$527,10,FALSE)),0,VLOOKUP($B346&amp;$L346,'2 этап'!$A$2:$J$527,10,FALSE)),2)</f>
        <v>0</v>
      </c>
      <c r="H346">
        <f>ROUND(IF(ISERROR(VLOOKUP($B346&amp;$L346,'3 этап'!$A$2:$J$527,9,FALSE)),0,VLOOKUP($B346&amp;$L346,'3 этап'!$A$2:$J$527,9,FALSE)),2)</f>
        <v>0</v>
      </c>
      <c r="I346">
        <f>ROUND(IF(ISERROR(VLOOKUP($B346&amp;$L346,'4 этап'!$A$2:$J$527,7,FALSE)),0,VLOOKUP($B346&amp;$L346,'4 этап'!$A$2:$J$527,7,FALSE)),2)</f>
        <v>3.2</v>
      </c>
      <c r="J346">
        <f>ROUND(IF(ISERROR(VLOOKUP($B346&amp;$L346,'5 этап'!$A$2:$N$527,13,FALSE)),0,VLOOKUP($B346&amp;$L346,'5 этап'!$A$2:$N$527,13,FALSE)),2)</f>
        <v>0</v>
      </c>
      <c r="K346">
        <f>LARGE(F346:I346,1)+LARGE(F346:I346,2)+LARGE(F346:I346,3)+J346</f>
        <v>3.2</v>
      </c>
      <c r="L346" t="s">
        <v>891</v>
      </c>
    </row>
    <row r="347" spans="1:12" x14ac:dyDescent="0.35">
      <c r="A347" s="3">
        <v>46</v>
      </c>
      <c r="B347" t="s">
        <v>741</v>
      </c>
      <c r="C347" t="s">
        <v>12</v>
      </c>
      <c r="D347">
        <v>18</v>
      </c>
      <c r="E347" t="s">
        <v>64</v>
      </c>
      <c r="F347">
        <f>ROUND(IF(ISERROR(VLOOKUP($B347&amp;$L347,'1 этап'!$A$4:$K$519,10,FALSE)),0,VLOOKUP($B347&amp;$L347,'1 этап'!$A$4:$K$519,10,FALSE)),2)</f>
        <v>0</v>
      </c>
      <c r="G347">
        <f>ROUND(IF(ISERROR(VLOOKUP($B347&amp;$L347,'2 этап'!$A$2:$J$527,10,FALSE)),0,VLOOKUP($B347&amp;$L347,'2 этап'!$A$2:$J$527,10,FALSE)),2)</f>
        <v>0</v>
      </c>
      <c r="H347">
        <f>ROUND(IF(ISERROR(VLOOKUP($B347&amp;$L347,'3 этап'!$A$2:$J$527,9,FALSE)),0,VLOOKUP($B347&amp;$L347,'3 этап'!$A$2:$J$527,9,FALSE)),2)</f>
        <v>3.1</v>
      </c>
      <c r="I347">
        <f>ROUND(IF(ISERROR(VLOOKUP($B347&amp;$L347,'4 этап'!$A$2:$J$527,7,FALSE)),0,VLOOKUP($B347&amp;$L347,'4 этап'!$A$2:$J$527,7,FALSE)),2)</f>
        <v>0</v>
      </c>
      <c r="J347">
        <f>ROUND(IF(ISERROR(VLOOKUP($B347&amp;$L347,'5 этап'!$A$2:$N$527,13,FALSE)),0,VLOOKUP($B347&amp;$L347,'5 этап'!$A$2:$N$527,13,FALSE)),2)</f>
        <v>0</v>
      </c>
      <c r="K347">
        <f>LARGE(F347:I347,1)+LARGE(F347:I347,2)+LARGE(F347:I347,3)+J347</f>
        <v>3.1</v>
      </c>
      <c r="L347" t="s">
        <v>891</v>
      </c>
    </row>
    <row r="348" spans="1:12" x14ac:dyDescent="0.35">
      <c r="A348" s="3">
        <v>47</v>
      </c>
      <c r="B348" t="s">
        <v>229</v>
      </c>
      <c r="C348" t="s">
        <v>12</v>
      </c>
      <c r="D348">
        <v>18</v>
      </c>
      <c r="E348" t="s">
        <v>22</v>
      </c>
      <c r="F348">
        <f>ROUND(IF(ISERROR(VLOOKUP($B348&amp;$L348,'1 этап'!$A$4:$K$519,10,FALSE)),0,VLOOKUP($B348&amp;$L348,'1 этап'!$A$4:$K$519,10,FALSE)),2)</f>
        <v>1</v>
      </c>
      <c r="G348">
        <f>ROUND(IF(ISERROR(VLOOKUP($B348&amp;$L348,'2 этап'!$A$2:$J$527,10,FALSE)),0,VLOOKUP($B348&amp;$L348,'2 этап'!$A$2:$J$527,10,FALSE)),2)</f>
        <v>1</v>
      </c>
      <c r="H348">
        <f>ROUND(IF(ISERROR(VLOOKUP($B348&amp;$L348,'3 этап'!$A$2:$J$527,9,FALSE)),0,VLOOKUP($B348&amp;$L348,'3 этап'!$A$2:$J$527,9,FALSE)),2)</f>
        <v>0</v>
      </c>
      <c r="I348">
        <f>ROUND(IF(ISERROR(VLOOKUP($B348&amp;$L348,'4 этап'!$A$2:$J$527,7,FALSE)),0,VLOOKUP($B348&amp;$L348,'4 этап'!$A$2:$J$527,7,FALSE)),2)</f>
        <v>0</v>
      </c>
      <c r="J348">
        <f>ROUND(IF(ISERROR(VLOOKUP($B348&amp;$L348,'5 этап'!$A$2:$N$527,13,FALSE)),0,VLOOKUP($B348&amp;$L348,'5 этап'!$A$2:$N$527,13,FALSE)),2)</f>
        <v>0</v>
      </c>
      <c r="K348">
        <f>LARGE(F348:I348,1)+LARGE(F348:I348,2)+LARGE(F348:I348,3)+J348</f>
        <v>2</v>
      </c>
      <c r="L348" t="s">
        <v>891</v>
      </c>
    </row>
    <row r="349" spans="1:12" x14ac:dyDescent="0.35">
      <c r="A349" s="3">
        <v>48</v>
      </c>
      <c r="B349" t="s">
        <v>518</v>
      </c>
      <c r="C349" t="s">
        <v>12</v>
      </c>
      <c r="D349">
        <v>18</v>
      </c>
      <c r="E349" t="s">
        <v>34</v>
      </c>
      <c r="F349">
        <f>ROUND(IF(ISERROR(VLOOKUP($B349&amp;$L349,'1 этап'!$A$4:$K$519,10,FALSE)),0,VLOOKUP($B349&amp;$L349,'1 этап'!$A$4:$K$519,10,FALSE)),2)</f>
        <v>0</v>
      </c>
      <c r="G349">
        <f>ROUND(IF(ISERROR(VLOOKUP($B349&amp;$L349,'2 этап'!$A$2:$J$527,10,FALSE)),0,VLOOKUP($B349&amp;$L349,'2 этап'!$A$2:$J$527,10,FALSE)),2)</f>
        <v>0</v>
      </c>
      <c r="H349">
        <f>ROUND(IF(ISERROR(VLOOKUP($B349&amp;$L349,'3 этап'!$A$2:$J$527,9,FALSE)),0,VLOOKUP($B349&amp;$L349,'3 этап'!$A$2:$J$527,9,FALSE)),2)</f>
        <v>1</v>
      </c>
      <c r="I349">
        <f>ROUND(IF(ISERROR(VLOOKUP($B349&amp;$L349,'4 этап'!$A$2:$J$527,7,FALSE)),0,VLOOKUP($B349&amp;$L349,'4 этап'!$A$2:$J$527,7,FALSE)),2)</f>
        <v>0</v>
      </c>
      <c r="J349">
        <f>ROUND(IF(ISERROR(VLOOKUP($B349&amp;$L349,'5 этап'!$A$2:$N$527,13,FALSE)),0,VLOOKUP($B349&amp;$L349,'5 этап'!$A$2:$N$527,13,FALSE)),2)</f>
        <v>0</v>
      </c>
      <c r="K349">
        <f>LARGE(F349:I349,1)+LARGE(F349:I349,2)+LARGE(F349:I349,3)+J349</f>
        <v>1</v>
      </c>
      <c r="L349" t="s">
        <v>891</v>
      </c>
    </row>
    <row r="350" spans="1:12" x14ac:dyDescent="0.35">
      <c r="A350" s="3">
        <v>49</v>
      </c>
      <c r="B350" t="s">
        <v>742</v>
      </c>
      <c r="C350" t="s">
        <v>12</v>
      </c>
      <c r="D350">
        <v>18</v>
      </c>
      <c r="E350" t="s">
        <v>528</v>
      </c>
      <c r="F350">
        <f>ROUND(IF(ISERROR(VLOOKUP($B350&amp;$L350,'1 этап'!$A$4:$K$519,10,FALSE)),0,VLOOKUP($B350&amp;$L350,'1 этап'!$A$4:$K$519,10,FALSE)),2)</f>
        <v>0</v>
      </c>
      <c r="G350">
        <f>ROUND(IF(ISERROR(VLOOKUP($B350&amp;$L350,'2 этап'!$A$2:$J$527,10,FALSE)),0,VLOOKUP($B350&amp;$L350,'2 этап'!$A$2:$J$527,10,FALSE)),2)</f>
        <v>0</v>
      </c>
      <c r="H350">
        <f>ROUND(IF(ISERROR(VLOOKUP($B350&amp;$L350,'3 этап'!$A$2:$J$527,9,FALSE)),0,VLOOKUP($B350&amp;$L350,'3 этап'!$A$2:$J$527,9,FALSE)),2)</f>
        <v>1</v>
      </c>
      <c r="I350">
        <f>ROUND(IF(ISERROR(VLOOKUP($B350&amp;$L350,'4 этап'!$A$2:$J$527,7,FALSE)),0,VLOOKUP($B350&amp;$L350,'4 этап'!$A$2:$J$527,7,FALSE)),2)</f>
        <v>0</v>
      </c>
      <c r="J350">
        <f>ROUND(IF(ISERROR(VLOOKUP($B350&amp;$L350,'5 этап'!$A$2:$N$527,13,FALSE)),0,VLOOKUP($B350&amp;$L350,'5 этап'!$A$2:$N$527,13,FALSE)),2)</f>
        <v>1</v>
      </c>
      <c r="K350">
        <f>LARGE(F350:I350,1)+LARGE(F350:I350,2)+LARGE(F350:I350,3)+J350</f>
        <v>2</v>
      </c>
      <c r="L350" t="s">
        <v>891</v>
      </c>
    </row>
    <row r="351" spans="1:12" x14ac:dyDescent="0.35">
      <c r="A351" s="3">
        <v>50</v>
      </c>
      <c r="B351" t="s">
        <v>579</v>
      </c>
      <c r="C351" t="s">
        <v>12</v>
      </c>
      <c r="D351">
        <v>18</v>
      </c>
      <c r="E351" t="s">
        <v>17</v>
      </c>
      <c r="F351">
        <f>ROUND(IF(ISERROR(VLOOKUP($B351&amp;$L351,'1 этап'!$A$4:$K$519,10,FALSE)),0,VLOOKUP($B351&amp;$L351,'1 этап'!$A$4:$K$519,10,FALSE)),2)</f>
        <v>0</v>
      </c>
      <c r="G351">
        <f>ROUND(IF(ISERROR(VLOOKUP($B351&amp;$L351,'2 этап'!$A$2:$J$527,10,FALSE)),0,VLOOKUP($B351&amp;$L351,'2 этап'!$A$2:$J$527,10,FALSE)),2)</f>
        <v>1</v>
      </c>
      <c r="H351">
        <f>ROUND(IF(ISERROR(VLOOKUP($B351&amp;$L351,'3 этап'!$A$2:$J$527,9,FALSE)),0,VLOOKUP($B351&amp;$L351,'3 этап'!$A$2:$J$527,9,FALSE)),2)</f>
        <v>0</v>
      </c>
      <c r="I351">
        <f>ROUND(IF(ISERROR(VLOOKUP($B351&amp;$L351,'4 этап'!$A$2:$J$527,7,FALSE)),0,VLOOKUP($B351&amp;$L351,'4 этап'!$A$2:$J$527,7,FALSE)),2)</f>
        <v>0</v>
      </c>
      <c r="J351">
        <f>ROUND(IF(ISERROR(VLOOKUP($B351&amp;$L351,'5 этап'!$A$2:$N$527,13,FALSE)),0,VLOOKUP($B351&amp;$L351,'5 этап'!$A$2:$N$527,13,FALSE)),2)</f>
        <v>0</v>
      </c>
      <c r="K351">
        <f>LARGE(F351:I351,1)+LARGE(F351:I351,2)+LARGE(F351:I351,3)+J351</f>
        <v>1</v>
      </c>
      <c r="L351" t="s">
        <v>891</v>
      </c>
    </row>
    <row r="352" spans="1:12" x14ac:dyDescent="0.35">
      <c r="A352" s="3">
        <v>51</v>
      </c>
      <c r="B352" t="s">
        <v>673</v>
      </c>
      <c r="E352" t="s">
        <v>53</v>
      </c>
      <c r="F352">
        <f>ROUND(IF(ISERROR(VLOOKUP($B352&amp;$L352,'1 этап'!$A$4:$K$519,10,FALSE)),0,VLOOKUP($B352&amp;$L352,'1 этап'!$A$4:$K$519,10,FALSE)),2)</f>
        <v>0</v>
      </c>
      <c r="G352">
        <f>ROUND(IF(ISERROR(VLOOKUP($B352&amp;$L352,'2 этап'!$A$2:$J$527,10,FALSE)),0,VLOOKUP($B352&amp;$L352,'2 этап'!$A$2:$J$527,10,FALSE)),2)</f>
        <v>0</v>
      </c>
      <c r="H352">
        <f>ROUND(IF(ISERROR(VLOOKUP($B352&amp;$L352,'3 этап'!$A$2:$J$527,9,FALSE)),0,VLOOKUP($B352&amp;$L352,'3 этап'!$A$2:$J$527,9,FALSE)),2)</f>
        <v>0</v>
      </c>
      <c r="I352">
        <f>ROUND(IF(ISERROR(VLOOKUP($B352&amp;$L352,'4 этап'!$A$2:$J$527,7,FALSE)),0,VLOOKUP($B352&amp;$L352,'4 этап'!$A$2:$J$527,7,FALSE)),2)</f>
        <v>1</v>
      </c>
      <c r="J352">
        <f>ROUND(IF(ISERROR(VLOOKUP($B352&amp;$L352,'5 этап'!$A$2:$N$527,13,FALSE)),0,VLOOKUP($B352&amp;$L352,'5 этап'!$A$2:$N$527,13,FALSE)),2)</f>
        <v>0</v>
      </c>
      <c r="K352">
        <f>LARGE(F352:I352,1)+LARGE(F352:I352,2)+LARGE(F352:I352,3)+J352</f>
        <v>1</v>
      </c>
      <c r="L352" t="s">
        <v>891</v>
      </c>
    </row>
    <row r="353" spans="1:12" x14ac:dyDescent="0.35">
      <c r="A353" s="3">
        <v>52</v>
      </c>
      <c r="B353" t="s">
        <v>520</v>
      </c>
      <c r="C353" t="s">
        <v>12</v>
      </c>
      <c r="D353">
        <v>18</v>
      </c>
      <c r="E353" t="s">
        <v>53</v>
      </c>
      <c r="F353">
        <f>ROUND(IF(ISERROR(VLOOKUP($B353&amp;$L353,'1 этап'!$A$4:$K$519,10,FALSE)),0,VLOOKUP($B353&amp;$L353,'1 этап'!$A$4:$K$519,10,FALSE)),2)</f>
        <v>0</v>
      </c>
      <c r="G353">
        <f>ROUND(IF(ISERROR(VLOOKUP($B353&amp;$L353,'2 этап'!$A$2:$J$527,10,FALSE)),0,VLOOKUP($B353&amp;$L353,'2 этап'!$A$2:$J$527,10,FALSE)),2)</f>
        <v>0</v>
      </c>
      <c r="H353">
        <f>ROUND(IF(ISERROR(VLOOKUP($B353&amp;$L353,'3 этап'!$A$2:$J$527,9,FALSE)),0,VLOOKUP($B353&amp;$L353,'3 этап'!$A$2:$J$527,9,FALSE)),2)</f>
        <v>0</v>
      </c>
      <c r="I353">
        <f>ROUND(IF(ISERROR(VLOOKUP($B353&amp;$L353,'4 этап'!$A$2:$J$527,7,FALSE)),0,VLOOKUP($B353&amp;$L353,'4 этап'!$A$2:$J$527,7,FALSE)),2)</f>
        <v>0</v>
      </c>
      <c r="J353">
        <f>ROUND(IF(ISERROR(VLOOKUP($B353&amp;$L353,'5 этап'!$A$2:$N$527,13,FALSE)),0,VLOOKUP($B353&amp;$L353,'5 этап'!$A$2:$N$527,13,FALSE)),2)</f>
        <v>0</v>
      </c>
      <c r="K353">
        <f>LARGE(F353:I353,1)+LARGE(F353:I353,2)+LARGE(F353:I353,3)+J353</f>
        <v>0</v>
      </c>
      <c r="L353" t="s">
        <v>891</v>
      </c>
    </row>
    <row r="354" spans="1:12" x14ac:dyDescent="0.35">
      <c r="A354" s="3">
        <v>53</v>
      </c>
      <c r="B354" t="s">
        <v>523</v>
      </c>
      <c r="C354" t="s">
        <v>12</v>
      </c>
      <c r="D354">
        <v>18</v>
      </c>
      <c r="E354" t="s">
        <v>20</v>
      </c>
      <c r="F354">
        <f>ROUND(IF(ISERROR(VLOOKUP($B354&amp;$L354,'1 этап'!$A$4:$K$519,10,FALSE)),0,VLOOKUP($B354&amp;$L354,'1 этап'!$A$4:$K$519,10,FALSE)),2)</f>
        <v>0</v>
      </c>
      <c r="G354">
        <f>ROUND(IF(ISERROR(VLOOKUP($B354&amp;$L354,'2 этап'!$A$2:$J$527,10,FALSE)),0,VLOOKUP($B354&amp;$L354,'2 этап'!$A$2:$J$527,10,FALSE)),2)</f>
        <v>0</v>
      </c>
      <c r="H354">
        <f>ROUND(IF(ISERROR(VLOOKUP($B354&amp;$L354,'3 этап'!$A$2:$J$527,9,FALSE)),0,VLOOKUP($B354&amp;$L354,'3 этап'!$A$2:$J$527,9,FALSE)),2)</f>
        <v>0</v>
      </c>
      <c r="I354">
        <f>ROUND(IF(ISERROR(VLOOKUP($B354&amp;$L354,'4 этап'!$A$2:$J$527,7,FALSE)),0,VLOOKUP($B354&amp;$L354,'4 этап'!$A$2:$J$527,7,FALSE)),2)</f>
        <v>0</v>
      </c>
      <c r="J354">
        <f>ROUND(IF(ISERROR(VLOOKUP($B354&amp;$L354,'5 этап'!$A$2:$N$527,13,FALSE)),0,VLOOKUP($B354&amp;$L354,'5 этап'!$A$2:$N$527,13,FALSE)),2)</f>
        <v>0</v>
      </c>
      <c r="K354">
        <f>LARGE(F354:I354,1)+LARGE(F354:I354,2)+LARGE(F354:I354,3)+J354</f>
        <v>0</v>
      </c>
      <c r="L354" t="s">
        <v>891</v>
      </c>
    </row>
    <row r="355" spans="1:12" x14ac:dyDescent="0.35">
      <c r="A355" s="3">
        <v>54</v>
      </c>
      <c r="B355" t="s">
        <v>743</v>
      </c>
      <c r="C355" t="s">
        <v>12</v>
      </c>
      <c r="D355">
        <v>18</v>
      </c>
      <c r="E355" t="s">
        <v>53</v>
      </c>
      <c r="F355">
        <f>ROUND(IF(ISERROR(VLOOKUP($B355&amp;$L355,'1 этап'!$A$4:$K$519,10,FALSE)),0,VLOOKUP($B355&amp;$L355,'1 этап'!$A$4:$K$519,10,FALSE)),2)</f>
        <v>0</v>
      </c>
      <c r="G355">
        <f>ROUND(IF(ISERROR(VLOOKUP($B355&amp;$L355,'2 этап'!$A$2:$J$527,10,FALSE)),0,VLOOKUP($B355&amp;$L355,'2 этап'!$A$2:$J$527,10,FALSE)),2)</f>
        <v>0</v>
      </c>
      <c r="H355">
        <f>ROUND(IF(ISERROR(VLOOKUP($B355&amp;$L355,'3 этап'!$A$2:$J$527,9,FALSE)),0,VLOOKUP($B355&amp;$L355,'3 этап'!$A$2:$J$527,9,FALSE)),2)</f>
        <v>0</v>
      </c>
      <c r="I355">
        <f>ROUND(IF(ISERROR(VLOOKUP($B355&amp;$L355,'4 этап'!$A$2:$J$527,7,FALSE)),0,VLOOKUP($B355&amp;$L355,'4 этап'!$A$2:$J$527,7,FALSE)),2)</f>
        <v>0</v>
      </c>
      <c r="J355">
        <f>ROUND(IF(ISERROR(VLOOKUP($B355&amp;$L355,'5 этап'!$A$2:$N$527,13,FALSE)),0,VLOOKUP($B355&amp;$L355,'5 этап'!$A$2:$N$527,13,FALSE)),2)</f>
        <v>0</v>
      </c>
      <c r="K355">
        <f>LARGE(F355:I355,1)+LARGE(F355:I355,2)+LARGE(F355:I355,3)+J355</f>
        <v>0</v>
      </c>
      <c r="L355" t="s">
        <v>891</v>
      </c>
    </row>
    <row r="356" spans="1:12" x14ac:dyDescent="0.35">
      <c r="A356" s="3">
        <v>55</v>
      </c>
      <c r="B356" t="s">
        <v>232</v>
      </c>
      <c r="C356" t="s">
        <v>12</v>
      </c>
      <c r="D356">
        <v>18</v>
      </c>
      <c r="E356" t="s">
        <v>15</v>
      </c>
      <c r="F356">
        <f>ROUND(IF(ISERROR(VLOOKUP($B356&amp;$L356,'1 этап'!$A$4:$K$519,10,FALSE)),0,VLOOKUP($B356&amp;$L356,'1 этап'!$A$4:$K$519,10,FALSE)),2)</f>
        <v>0</v>
      </c>
      <c r="G356">
        <f>ROUND(IF(ISERROR(VLOOKUP($B356&amp;$L356,'2 этап'!$A$2:$J$527,10,FALSE)),0,VLOOKUP($B356&amp;$L356,'2 этап'!$A$2:$J$527,10,FALSE)),2)</f>
        <v>0</v>
      </c>
      <c r="H356">
        <f>ROUND(IF(ISERROR(VLOOKUP($B356&amp;$L356,'3 этап'!$A$2:$J$527,9,FALSE)),0,VLOOKUP($B356&amp;$L356,'3 этап'!$A$2:$J$527,9,FALSE)),2)</f>
        <v>0</v>
      </c>
      <c r="I356">
        <f>ROUND(IF(ISERROR(VLOOKUP($B356&amp;$L356,'4 этап'!$A$2:$J$527,7,FALSE)),0,VLOOKUP($B356&amp;$L356,'4 этап'!$A$2:$J$527,7,FALSE)),2)</f>
        <v>0</v>
      </c>
      <c r="J356">
        <f>ROUND(IF(ISERROR(VLOOKUP($B356&amp;$L356,'5 этап'!$A$2:$N$527,13,FALSE)),0,VLOOKUP($B356&amp;$L356,'5 этап'!$A$2:$N$527,13,FALSE)),2)</f>
        <v>0</v>
      </c>
      <c r="K356">
        <f>LARGE(F356:I356,1)+LARGE(F356:I356,2)+LARGE(F356:I356,3)+J356</f>
        <v>0</v>
      </c>
      <c r="L356" t="s">
        <v>891</v>
      </c>
    </row>
    <row r="357" spans="1:12" x14ac:dyDescent="0.35">
      <c r="A357" s="3">
        <v>56</v>
      </c>
      <c r="B357" t="s">
        <v>233</v>
      </c>
      <c r="C357" t="s">
        <v>12</v>
      </c>
      <c r="D357">
        <v>18</v>
      </c>
      <c r="E357" t="s">
        <v>20</v>
      </c>
      <c r="F357">
        <f>ROUND(IF(ISERROR(VLOOKUP($B357&amp;$L357,'1 этап'!$A$4:$K$519,10,FALSE)),0,VLOOKUP($B357&amp;$L357,'1 этап'!$A$4:$K$519,10,FALSE)),2)</f>
        <v>0</v>
      </c>
      <c r="G357">
        <f>ROUND(IF(ISERROR(VLOOKUP($B357&amp;$L357,'2 этап'!$A$2:$J$527,10,FALSE)),0,VLOOKUP($B357&amp;$L357,'2 этап'!$A$2:$J$527,10,FALSE)),2)</f>
        <v>0</v>
      </c>
      <c r="H357">
        <f>ROUND(IF(ISERROR(VLOOKUP($B357&amp;$L357,'3 этап'!$A$2:$J$527,9,FALSE)),0,VLOOKUP($B357&amp;$L357,'3 этап'!$A$2:$J$527,9,FALSE)),2)</f>
        <v>0</v>
      </c>
      <c r="I357">
        <f>ROUND(IF(ISERROR(VLOOKUP($B357&amp;$L357,'4 этап'!$A$2:$J$527,7,FALSE)),0,VLOOKUP($B357&amp;$L357,'4 этап'!$A$2:$J$527,7,FALSE)),2)</f>
        <v>0</v>
      </c>
      <c r="J357">
        <f>ROUND(IF(ISERROR(VLOOKUP($B357&amp;$L357,'5 этап'!$A$2:$N$527,13,FALSE)),0,VLOOKUP($B357&amp;$L357,'5 этап'!$A$2:$N$527,13,FALSE)),2)</f>
        <v>0</v>
      </c>
      <c r="K357">
        <f>LARGE(F357:I357,1)+LARGE(F357:I357,2)+LARGE(F357:I357,3)+J357</f>
        <v>0</v>
      </c>
      <c r="L357" t="s">
        <v>891</v>
      </c>
    </row>
    <row r="358" spans="1:12" x14ac:dyDescent="0.35">
      <c r="A358" s="3">
        <v>57</v>
      </c>
      <c r="B358" t="s">
        <v>234</v>
      </c>
      <c r="C358" t="s">
        <v>12</v>
      </c>
      <c r="D358">
        <v>18</v>
      </c>
      <c r="E358" t="s">
        <v>25</v>
      </c>
      <c r="F358">
        <f>ROUND(IF(ISERROR(VLOOKUP($B358&amp;$L358,'1 этап'!$A$4:$K$519,10,FALSE)),0,VLOOKUP($B358&amp;$L358,'1 этап'!$A$4:$K$519,10,FALSE)),2)</f>
        <v>0</v>
      </c>
      <c r="G358">
        <f>ROUND(IF(ISERROR(VLOOKUP($B358&amp;$L358,'2 этап'!$A$2:$J$527,10,FALSE)),0,VLOOKUP($B358&amp;$L358,'2 этап'!$A$2:$J$527,10,FALSE)),2)</f>
        <v>0</v>
      </c>
      <c r="H358">
        <f>ROUND(IF(ISERROR(VLOOKUP($B358&amp;$L358,'3 этап'!$A$2:$J$527,9,FALSE)),0,VLOOKUP($B358&amp;$L358,'3 этап'!$A$2:$J$527,9,FALSE)),2)</f>
        <v>0</v>
      </c>
      <c r="I358">
        <f>ROUND(IF(ISERROR(VLOOKUP($B358&amp;$L358,'4 этап'!$A$2:$J$527,7,FALSE)),0,VLOOKUP($B358&amp;$L358,'4 этап'!$A$2:$J$527,7,FALSE)),2)</f>
        <v>0</v>
      </c>
      <c r="J358">
        <f>ROUND(IF(ISERROR(VLOOKUP($B358&amp;$L358,'5 этап'!$A$2:$N$527,13,FALSE)),0,VLOOKUP($B358&amp;$L358,'5 этап'!$A$2:$N$527,13,FALSE)),2)</f>
        <v>0</v>
      </c>
      <c r="K358">
        <f>LARGE(F358:I358,1)+LARGE(F358:I358,2)+LARGE(F358:I358,3)+J358</f>
        <v>0</v>
      </c>
      <c r="L358" t="s">
        <v>891</v>
      </c>
    </row>
    <row r="359" spans="1:12" x14ac:dyDescent="0.35">
      <c r="A359" s="3">
        <v>58</v>
      </c>
      <c r="B359" t="s">
        <v>847</v>
      </c>
      <c r="E359" t="s">
        <v>528</v>
      </c>
      <c r="F359">
        <f>ROUND(IF(ISERROR(VLOOKUP($B359&amp;$L359,'1 этап'!$A$4:$K$519,10,FALSE)),0,VLOOKUP($B359&amp;$L359,'1 этап'!$A$4:$K$519,10,FALSE)),2)</f>
        <v>0</v>
      </c>
      <c r="G359">
        <f>ROUND(IF(ISERROR(VLOOKUP($B359&amp;$L359,'2 этап'!$A$2:$J$527,10,FALSE)),0,VLOOKUP($B359&amp;$L359,'2 этап'!$A$2:$J$527,10,FALSE)),2)</f>
        <v>0</v>
      </c>
      <c r="H359">
        <f>ROUND(IF(ISERROR(VLOOKUP($B359&amp;$L359,'3 этап'!$A$2:$J$527,9,FALSE)),0,VLOOKUP($B359&amp;$L359,'3 этап'!$A$2:$J$527,9,FALSE)),2)</f>
        <v>0</v>
      </c>
      <c r="I359">
        <f>ROUND(IF(ISERROR(VLOOKUP($B359&amp;$L359,'4 этап'!$A$2:$J$527,7,FALSE)),0,VLOOKUP($B359&amp;$L359,'4 этап'!$A$2:$J$527,7,FALSE)),2)</f>
        <v>0</v>
      </c>
      <c r="J359">
        <f>ROUND(IF(ISERROR(VLOOKUP($B359&amp;$L359,'5 этап'!$A$2:$N$527,13,FALSE)),0,VLOOKUP($B359&amp;$L359,'5 этап'!$A$2:$N$527,13,FALSE)),2)</f>
        <v>1</v>
      </c>
      <c r="K359">
        <f>LARGE(F359:I359,1)+LARGE(F359:I359,2)+LARGE(F359:I359,3)+J359</f>
        <v>1</v>
      </c>
      <c r="L359" t="s">
        <v>891</v>
      </c>
    </row>
    <row r="360" spans="1:12" x14ac:dyDescent="0.35">
      <c r="A360" s="3">
        <v>59</v>
      </c>
      <c r="B360" t="s">
        <v>845</v>
      </c>
      <c r="E360" t="s">
        <v>528</v>
      </c>
      <c r="F360">
        <f>ROUND(IF(ISERROR(VLOOKUP($B360&amp;$L360,'1 этап'!$A$4:$K$519,10,FALSE)),0,VLOOKUP($B360&amp;$L360,'1 этап'!$A$4:$K$519,10,FALSE)),2)</f>
        <v>0</v>
      </c>
      <c r="G360">
        <f>ROUND(IF(ISERROR(VLOOKUP($B360&amp;$L360,'2 этап'!$A$2:$J$527,10,FALSE)),0,VLOOKUP($B360&amp;$L360,'2 этап'!$A$2:$J$527,10,FALSE)),2)</f>
        <v>0</v>
      </c>
      <c r="H360">
        <f>ROUND(IF(ISERROR(VLOOKUP($B360&amp;$L360,'3 этап'!$A$2:$J$527,9,FALSE)),0,VLOOKUP($B360&amp;$L360,'3 этап'!$A$2:$J$527,9,FALSE)),2)</f>
        <v>0</v>
      </c>
      <c r="I360">
        <f>ROUND(IF(ISERROR(VLOOKUP($B360&amp;$L360,'4 этап'!$A$2:$J$527,7,FALSE)),0,VLOOKUP($B360&amp;$L360,'4 этап'!$A$2:$J$527,7,FALSE)),2)</f>
        <v>0</v>
      </c>
      <c r="J360">
        <f>ROUND(IF(ISERROR(VLOOKUP($B360&amp;$L360,'5 этап'!$A$2:$N$527,13,FALSE)),0,VLOOKUP($B360&amp;$L360,'5 этап'!$A$2:$N$527,13,FALSE)),2)</f>
        <v>0</v>
      </c>
      <c r="K360">
        <f>LARGE(F360:I360,1)+LARGE(F360:I360,2)+LARGE(F360:I360,3)+J360</f>
        <v>0</v>
      </c>
      <c r="L360" t="s">
        <v>891</v>
      </c>
    </row>
    <row r="361" spans="1:12" x14ac:dyDescent="0.35">
      <c r="A361" s="3">
        <v>60</v>
      </c>
      <c r="B361" t="s">
        <v>846</v>
      </c>
      <c r="E361" t="s">
        <v>51</v>
      </c>
      <c r="F361">
        <f>ROUND(IF(ISERROR(VLOOKUP($B361&amp;$L361,'1 этап'!$A$4:$K$519,10,FALSE)),0,VLOOKUP($B361&amp;$L361,'1 этап'!$A$4:$K$519,10,FALSE)),2)</f>
        <v>0</v>
      </c>
      <c r="G361">
        <f>ROUND(IF(ISERROR(VLOOKUP($B361&amp;$L361,'2 этап'!$A$2:$J$527,10,FALSE)),0,VLOOKUP($B361&amp;$L361,'2 этап'!$A$2:$J$527,10,FALSE)),2)</f>
        <v>0</v>
      </c>
      <c r="H361">
        <f>ROUND(IF(ISERROR(VLOOKUP($B361&amp;$L361,'3 этап'!$A$2:$J$527,9,FALSE)),0,VLOOKUP($B361&amp;$L361,'3 этап'!$A$2:$J$527,9,FALSE)),2)</f>
        <v>0</v>
      </c>
      <c r="I361">
        <f>ROUND(IF(ISERROR(VLOOKUP($B361&amp;$L361,'4 этап'!$A$2:$J$527,7,FALSE)),0,VLOOKUP($B361&amp;$L361,'4 этап'!$A$2:$J$527,7,FALSE)),2)</f>
        <v>0</v>
      </c>
      <c r="J361">
        <f>ROUND(IF(ISERROR(VLOOKUP($B361&amp;$L361,'5 этап'!$A$2:$N$527,13,FALSE)),0,VLOOKUP($B361&amp;$L361,'5 этап'!$A$2:$N$527,13,FALSE)),2)</f>
        <v>0</v>
      </c>
      <c r="K361">
        <f>LARGE(F361:I361,1)+LARGE(F361:I361,2)+LARGE(F361:I361,3)+J361</f>
        <v>0</v>
      </c>
      <c r="L361" t="s">
        <v>891</v>
      </c>
    </row>
    <row r="362" spans="1:12" x14ac:dyDescent="0.35">
      <c r="J362">
        <f>ROUND(IF(ISERROR(VLOOKUP($B362&amp;$L362,'5 этап'!$A$2:$N$527,13,FALSE)),0,VLOOKUP($B362&amp;$L362,'5 этап'!$A$2:$N$527,13,FALSE)),2)</f>
        <v>0</v>
      </c>
      <c r="K362" t="e">
        <f t="shared" ref="K326:K389" si="5">LARGE(F362:I362,1)+LARGE(F362:I362,2)+LARGE(F362:I362,3)+J362</f>
        <v>#NUM!</v>
      </c>
    </row>
    <row r="363" spans="1:12" ht="15.5" x14ac:dyDescent="0.35">
      <c r="A363" s="1" t="s">
        <v>235</v>
      </c>
      <c r="J363">
        <f>ROUND(IF(ISERROR(VLOOKUP($B363&amp;$L363,'5 этап'!$A$2:$N$527,13,FALSE)),0,VLOOKUP($B363&amp;$L363,'5 этап'!$A$2:$N$527,13,FALSE)),2)</f>
        <v>0</v>
      </c>
      <c r="K363" t="e">
        <f t="shared" si="5"/>
        <v>#NUM!</v>
      </c>
    </row>
    <row r="364" spans="1:12" x14ac:dyDescent="0.35">
      <c r="J364">
        <f>ROUND(IF(ISERROR(VLOOKUP($B364&amp;$L364,'5 этап'!$A$2:$N$527,13,FALSE)),0,VLOOKUP($B364&amp;$L364,'5 этап'!$A$2:$N$527,13,FALSE)),2)</f>
        <v>0</v>
      </c>
      <c r="K364" t="e">
        <f t="shared" si="5"/>
        <v>#NUM!</v>
      </c>
    </row>
    <row r="365" spans="1:12" x14ac:dyDescent="0.35">
      <c r="A365" s="2" t="s">
        <v>2</v>
      </c>
      <c r="B365" t="s">
        <v>3</v>
      </c>
      <c r="C365" t="s">
        <v>877</v>
      </c>
      <c r="F365" t="s">
        <v>878</v>
      </c>
      <c r="G365" t="s">
        <v>881</v>
      </c>
      <c r="H365" t="s">
        <v>879</v>
      </c>
      <c r="I365" t="s">
        <v>880</v>
      </c>
      <c r="J365" t="s">
        <v>899</v>
      </c>
      <c r="K365" t="s">
        <v>882</v>
      </c>
    </row>
    <row r="366" spans="1:12" x14ac:dyDescent="0.35">
      <c r="A366" s="3">
        <v>1</v>
      </c>
      <c r="B366" t="s">
        <v>237</v>
      </c>
      <c r="C366" t="s">
        <v>12</v>
      </c>
      <c r="D366">
        <v>18</v>
      </c>
      <c r="E366" t="s">
        <v>34</v>
      </c>
      <c r="F366">
        <f>ROUND(IF(ISERROR(VLOOKUP($B366&amp;$L366,'1 этап'!$A$4:$K$519,10,FALSE)),0,VLOOKUP($B366&amp;$L366,'1 этап'!$A$4:$K$519,10,FALSE)),2)</f>
        <v>200</v>
      </c>
      <c r="G366">
        <f>ROUND(IF(ISERROR(VLOOKUP($B366&amp;$L366,'2 этап'!$A$2:$J$527,10,FALSE)),0,VLOOKUP($B366&amp;$L366,'2 этап'!$A$2:$J$527,10,FALSE)),2)</f>
        <v>200</v>
      </c>
      <c r="H366">
        <f>ROUND(IF(ISERROR(VLOOKUP($B366&amp;$L366,'3 этап'!$A$2:$J$527,9,FALSE)),0,VLOOKUP($B366&amp;$L366,'3 этап'!$A$2:$J$527,9,FALSE)),2)</f>
        <v>200</v>
      </c>
      <c r="I366">
        <f>ROUND(IF(ISERROR(VLOOKUP($B366&amp;$L366,'4 этап'!$A$2:$J$527,7,FALSE)),0,VLOOKUP($B366&amp;$L366,'4 этап'!$A$2:$J$527,7,FALSE)),2)</f>
        <v>192.6</v>
      </c>
      <c r="J366">
        <f>ROUND(IF(ISERROR(VLOOKUP($B366&amp;$L366,'5 этап'!$A$2:$N$527,13,FALSE)),0,VLOOKUP($B366&amp;$L366,'5 этап'!$A$2:$N$527,13,FALSE)),2)</f>
        <v>200</v>
      </c>
      <c r="K366">
        <f>LARGE(F366:I366,1)+LARGE(F366:I366,2)+LARGE(F366:I366,3)+J366</f>
        <v>800</v>
      </c>
      <c r="L366" t="s">
        <v>892</v>
      </c>
    </row>
    <row r="367" spans="1:12" x14ac:dyDescent="0.35">
      <c r="A367" s="3">
        <v>2</v>
      </c>
      <c r="B367" t="s">
        <v>239</v>
      </c>
      <c r="C367" t="s">
        <v>12</v>
      </c>
      <c r="D367">
        <v>18</v>
      </c>
      <c r="E367" t="s">
        <v>22</v>
      </c>
      <c r="F367">
        <f>ROUND(IF(ISERROR(VLOOKUP($B367&amp;$L367,'1 этап'!$A$4:$K$519,10,FALSE)),0,VLOOKUP($B367&amp;$L367,'1 этап'!$A$4:$K$519,10,FALSE)),2)</f>
        <v>169.8</v>
      </c>
      <c r="G367">
        <f>ROUND(IF(ISERROR(VLOOKUP($B367&amp;$L367,'2 этап'!$A$2:$J$527,10,FALSE)),0,VLOOKUP($B367&amp;$L367,'2 этап'!$A$2:$J$527,10,FALSE)),2)</f>
        <v>185.3</v>
      </c>
      <c r="H367">
        <f>ROUND(IF(ISERROR(VLOOKUP($B367&amp;$L367,'3 этап'!$A$2:$J$527,9,FALSE)),0,VLOOKUP($B367&amp;$L367,'3 этап'!$A$2:$J$527,9,FALSE)),2)</f>
        <v>185.9</v>
      </c>
      <c r="I367">
        <f>ROUND(IF(ISERROR(VLOOKUP($B367&amp;$L367,'4 этап'!$A$2:$J$527,7,FALSE)),0,VLOOKUP($B367&amp;$L367,'4 этап'!$A$2:$J$527,7,FALSE)),2)</f>
        <v>200</v>
      </c>
      <c r="J367">
        <f>ROUND(IF(ISERROR(VLOOKUP($B367&amp;$L367,'5 этап'!$A$2:$N$527,13,FALSE)),0,VLOOKUP($B367&amp;$L367,'5 этап'!$A$2:$N$527,13,FALSE)),2)</f>
        <v>197</v>
      </c>
      <c r="K367">
        <f>LARGE(F367:I367,1)+LARGE(F367:I367,2)+LARGE(F367:I367,3)+J367</f>
        <v>768.2</v>
      </c>
      <c r="L367" t="s">
        <v>892</v>
      </c>
    </row>
    <row r="368" spans="1:12" x14ac:dyDescent="0.35">
      <c r="A368" s="3">
        <v>3</v>
      </c>
      <c r="B368" t="s">
        <v>242</v>
      </c>
      <c r="C368" t="s">
        <v>12</v>
      </c>
      <c r="D368">
        <v>18</v>
      </c>
      <c r="E368" t="s">
        <v>53</v>
      </c>
      <c r="F368">
        <f>ROUND(IF(ISERROR(VLOOKUP($B368&amp;$L368,'1 этап'!$A$4:$K$519,10,FALSE)),0,VLOOKUP($B368&amp;$L368,'1 этап'!$A$4:$K$519,10,FALSE)),2)</f>
        <v>165.4</v>
      </c>
      <c r="G368">
        <f>ROUND(IF(ISERROR(VLOOKUP($B368&amp;$L368,'2 этап'!$A$2:$J$527,10,FALSE)),0,VLOOKUP($B368&amp;$L368,'2 этап'!$A$2:$J$527,10,FALSE)),2)</f>
        <v>187.1</v>
      </c>
      <c r="H368">
        <f>ROUND(IF(ISERROR(VLOOKUP($B368&amp;$L368,'3 этап'!$A$2:$J$527,9,FALSE)),0,VLOOKUP($B368&amp;$L368,'3 этап'!$A$2:$J$527,9,FALSE)),2)</f>
        <v>189.4</v>
      </c>
      <c r="I368">
        <f>ROUND(IF(ISERROR(VLOOKUP($B368&amp;$L368,'4 этап'!$A$2:$J$527,7,FALSE)),0,VLOOKUP($B368&amp;$L368,'4 этап'!$A$2:$J$527,7,FALSE)),2)</f>
        <v>186.4</v>
      </c>
      <c r="J368">
        <f>ROUND(IF(ISERROR(VLOOKUP($B368&amp;$L368,'5 этап'!$A$2:$N$527,13,FALSE)),0,VLOOKUP($B368&amp;$L368,'5 этап'!$A$2:$N$527,13,FALSE)),2)</f>
        <v>188.4</v>
      </c>
      <c r="K368">
        <f>LARGE(F368:I368,1)+LARGE(F368:I368,2)+LARGE(F368:I368,3)+J368</f>
        <v>751.3</v>
      </c>
      <c r="L368" t="s">
        <v>892</v>
      </c>
    </row>
    <row r="369" spans="1:12" x14ac:dyDescent="0.35">
      <c r="A369" s="3">
        <v>4</v>
      </c>
      <c r="B369" t="s">
        <v>238</v>
      </c>
      <c r="C369" t="s">
        <v>12</v>
      </c>
      <c r="D369">
        <v>18</v>
      </c>
      <c r="E369" t="s">
        <v>40</v>
      </c>
      <c r="F369">
        <f>ROUND(IF(ISERROR(VLOOKUP($B369&amp;$L369,'1 этап'!$A$4:$K$519,10,FALSE)),0,VLOOKUP($B369&amp;$L369,'1 этап'!$A$4:$K$519,10,FALSE)),2)</f>
        <v>180.5</v>
      </c>
      <c r="G369">
        <f>ROUND(IF(ISERROR(VLOOKUP($B369&amp;$L369,'2 этап'!$A$2:$J$527,10,FALSE)),0,VLOOKUP($B369&amp;$L369,'2 этап'!$A$2:$J$527,10,FALSE)),2)</f>
        <v>181.4</v>
      </c>
      <c r="H369">
        <f>ROUND(IF(ISERROR(VLOOKUP($B369&amp;$L369,'3 этап'!$A$2:$J$527,9,FALSE)),0,VLOOKUP($B369&amp;$L369,'3 этап'!$A$2:$J$527,9,FALSE)),2)</f>
        <v>165.6</v>
      </c>
      <c r="I369">
        <f>ROUND(IF(ISERROR(VLOOKUP($B369&amp;$L369,'4 этап'!$A$2:$J$527,7,FALSE)),0,VLOOKUP($B369&amp;$L369,'4 этап'!$A$2:$J$527,7,FALSE)),2)</f>
        <v>0</v>
      </c>
      <c r="J369">
        <f>ROUND(IF(ISERROR(VLOOKUP($B369&amp;$L369,'5 этап'!$A$2:$N$527,13,FALSE)),0,VLOOKUP($B369&amp;$L369,'5 этап'!$A$2:$N$527,13,FALSE)),2)</f>
        <v>185.7</v>
      </c>
      <c r="K369">
        <f>LARGE(F369:I369,1)+LARGE(F369:I369,2)+LARGE(F369:I369,3)+J369</f>
        <v>713.2</v>
      </c>
      <c r="L369" t="s">
        <v>892</v>
      </c>
    </row>
    <row r="370" spans="1:12" x14ac:dyDescent="0.35">
      <c r="A370" s="3">
        <v>5</v>
      </c>
      <c r="B370" t="s">
        <v>257</v>
      </c>
      <c r="C370" t="s">
        <v>12</v>
      </c>
      <c r="D370">
        <v>18</v>
      </c>
      <c r="E370" t="s">
        <v>85</v>
      </c>
      <c r="F370">
        <f>ROUND(IF(ISERROR(VLOOKUP($B370&amp;$L370,'1 этап'!$A$4:$K$519,10,FALSE)),0,VLOOKUP($B370&amp;$L370,'1 этап'!$A$4:$K$519,10,FALSE)),2)</f>
        <v>116.5</v>
      </c>
      <c r="G370">
        <f>ROUND(IF(ISERROR(VLOOKUP($B370&amp;$L370,'2 этап'!$A$2:$J$527,10,FALSE)),0,VLOOKUP($B370&amp;$L370,'2 этап'!$A$2:$J$527,10,FALSE)),2)</f>
        <v>190.7</v>
      </c>
      <c r="H370">
        <f>ROUND(IF(ISERROR(VLOOKUP($B370&amp;$L370,'3 этап'!$A$2:$J$527,9,FALSE)),0,VLOOKUP($B370&amp;$L370,'3 этап'!$A$2:$J$527,9,FALSE)),2)</f>
        <v>194.8</v>
      </c>
      <c r="I370">
        <f>ROUND(IF(ISERROR(VLOOKUP($B370&amp;$L370,'4 этап'!$A$2:$J$527,7,FALSE)),0,VLOOKUP($B370&amp;$L370,'4 этап'!$A$2:$J$527,7,FALSE)),2)</f>
        <v>176.4</v>
      </c>
      <c r="J370">
        <f>ROUND(IF(ISERROR(VLOOKUP($B370&amp;$L370,'5 этап'!$A$2:$N$527,13,FALSE)),0,VLOOKUP($B370&amp;$L370,'5 этап'!$A$2:$N$527,13,FALSE)),2)</f>
        <v>150.9</v>
      </c>
      <c r="K370">
        <f>LARGE(F370:I370,1)+LARGE(F370:I370,2)+LARGE(F370:I370,3)+J370</f>
        <v>712.8</v>
      </c>
      <c r="L370" t="s">
        <v>892</v>
      </c>
    </row>
    <row r="371" spans="1:12" x14ac:dyDescent="0.35">
      <c r="A371" s="3">
        <v>6</v>
      </c>
      <c r="B371" t="s">
        <v>240</v>
      </c>
      <c r="C371" t="s">
        <v>12</v>
      </c>
      <c r="D371">
        <v>18</v>
      </c>
      <c r="E371" t="s">
        <v>40</v>
      </c>
      <c r="F371">
        <f>ROUND(IF(ISERROR(VLOOKUP($B371&amp;$L371,'1 этап'!$A$4:$K$519,10,FALSE)),0,VLOOKUP($B371&amp;$L371,'1 этап'!$A$4:$K$519,10,FALSE)),2)</f>
        <v>168.1</v>
      </c>
      <c r="G371">
        <f>ROUND(IF(ISERROR(VLOOKUP($B371&amp;$L371,'2 этап'!$A$2:$J$527,10,FALSE)),0,VLOOKUP($B371&amp;$L371,'2 этап'!$A$2:$J$527,10,FALSE)),2)</f>
        <v>174.4</v>
      </c>
      <c r="H371">
        <f>ROUND(IF(ISERROR(VLOOKUP($B371&amp;$L371,'3 этап'!$A$2:$J$527,9,FALSE)),0,VLOOKUP($B371&amp;$L371,'3 этап'!$A$2:$J$527,9,FALSE)),2)</f>
        <v>179.8</v>
      </c>
      <c r="I371">
        <f>ROUND(IF(ISERROR(VLOOKUP($B371&amp;$L371,'4 этап'!$A$2:$J$527,7,FALSE)),0,VLOOKUP($B371&amp;$L371,'4 этап'!$A$2:$J$527,7,FALSE)),2)</f>
        <v>172.8</v>
      </c>
      <c r="J371">
        <f>ROUND(IF(ISERROR(VLOOKUP($B371&amp;$L371,'5 этап'!$A$2:$N$527,13,FALSE)),0,VLOOKUP($B371&amp;$L371,'5 этап'!$A$2:$N$527,13,FALSE)),2)</f>
        <v>170.8</v>
      </c>
      <c r="K371">
        <f>LARGE(F371:I371,1)+LARGE(F371:I371,2)+LARGE(F371:I371,3)+J371</f>
        <v>697.8</v>
      </c>
      <c r="L371" t="s">
        <v>892</v>
      </c>
    </row>
    <row r="372" spans="1:12" x14ac:dyDescent="0.35">
      <c r="A372" s="3">
        <v>7</v>
      </c>
      <c r="B372" t="s">
        <v>583</v>
      </c>
      <c r="C372" t="s">
        <v>12</v>
      </c>
      <c r="D372">
        <v>18</v>
      </c>
      <c r="E372" t="s">
        <v>64</v>
      </c>
      <c r="F372">
        <f>ROUND(IF(ISERROR(VLOOKUP($B372&amp;$L372,'1 этап'!$A$4:$K$519,10,FALSE)),0,VLOOKUP($B372&amp;$L372,'1 этап'!$A$4:$K$519,10,FALSE)),2)</f>
        <v>0</v>
      </c>
      <c r="G372">
        <f>ROUND(IF(ISERROR(VLOOKUP($B372&amp;$L372,'2 этап'!$A$2:$J$527,10,FALSE)),0,VLOOKUP($B372&amp;$L372,'2 этап'!$A$2:$J$527,10,FALSE)),2)</f>
        <v>180</v>
      </c>
      <c r="H372">
        <f>ROUND(IF(ISERROR(VLOOKUP($B372&amp;$L372,'3 этап'!$A$2:$J$527,9,FALSE)),0,VLOOKUP($B372&amp;$L372,'3 этап'!$A$2:$J$527,9,FALSE)),2)</f>
        <v>158.30000000000001</v>
      </c>
      <c r="I372">
        <f>ROUND(IF(ISERROR(VLOOKUP($B372&amp;$L372,'4 этап'!$A$2:$J$527,7,FALSE)),0,VLOOKUP($B372&amp;$L372,'4 этап'!$A$2:$J$527,7,FALSE)),2)</f>
        <v>165.7</v>
      </c>
      <c r="J372">
        <f>ROUND(IF(ISERROR(VLOOKUP($B372&amp;$L372,'5 этап'!$A$2:$N$527,13,FALSE)),0,VLOOKUP($B372&amp;$L372,'5 этап'!$A$2:$N$527,13,FALSE)),2)</f>
        <v>170.9</v>
      </c>
      <c r="K372">
        <f>LARGE(F372:I372,1)+LARGE(F372:I372,2)+LARGE(F372:I372,3)+J372</f>
        <v>674.9</v>
      </c>
      <c r="L372" t="s">
        <v>892</v>
      </c>
    </row>
    <row r="373" spans="1:12" x14ac:dyDescent="0.35">
      <c r="A373" s="3">
        <v>8</v>
      </c>
      <c r="B373" t="s">
        <v>246</v>
      </c>
      <c r="C373" t="s">
        <v>12</v>
      </c>
      <c r="D373">
        <v>18</v>
      </c>
      <c r="E373" t="s">
        <v>40</v>
      </c>
      <c r="F373">
        <f>ROUND(IF(ISERROR(VLOOKUP($B373&amp;$L373,'1 этап'!$A$4:$K$519,10,FALSE)),0,VLOOKUP($B373&amp;$L373,'1 этап'!$A$4:$K$519,10,FALSE)),2)</f>
        <v>152.69999999999999</v>
      </c>
      <c r="G373">
        <f>ROUND(IF(ISERROR(VLOOKUP($B373&amp;$L373,'2 этап'!$A$2:$J$527,10,FALSE)),0,VLOOKUP($B373&amp;$L373,'2 этап'!$A$2:$J$527,10,FALSE)),2)</f>
        <v>173.9</v>
      </c>
      <c r="H373">
        <f>ROUND(IF(ISERROR(VLOOKUP($B373&amp;$L373,'3 этап'!$A$2:$J$527,9,FALSE)),0,VLOOKUP($B373&amp;$L373,'3 этап'!$A$2:$J$527,9,FALSE)),2)</f>
        <v>144.30000000000001</v>
      </c>
      <c r="I373">
        <f>ROUND(IF(ISERROR(VLOOKUP($B373&amp;$L373,'4 этап'!$A$2:$J$527,7,FALSE)),0,VLOOKUP($B373&amp;$L373,'4 этап'!$A$2:$J$527,7,FALSE)),2)</f>
        <v>173.7</v>
      </c>
      <c r="J373">
        <f>ROUND(IF(ISERROR(VLOOKUP($B373&amp;$L373,'5 этап'!$A$2:$N$527,13,FALSE)),0,VLOOKUP($B373&amp;$L373,'5 этап'!$A$2:$N$527,13,FALSE)),2)</f>
        <v>166.2</v>
      </c>
      <c r="K373">
        <f>LARGE(F373:I373,1)+LARGE(F373:I373,2)+LARGE(F373:I373,3)+J373</f>
        <v>666.5</v>
      </c>
      <c r="L373" t="s">
        <v>892</v>
      </c>
    </row>
    <row r="374" spans="1:12" x14ac:dyDescent="0.35">
      <c r="A374" s="3">
        <v>9</v>
      </c>
      <c r="B374" t="s">
        <v>297</v>
      </c>
      <c r="C374" t="s">
        <v>12</v>
      </c>
      <c r="D374">
        <v>18</v>
      </c>
      <c r="E374" t="s">
        <v>45</v>
      </c>
      <c r="F374">
        <f>ROUND(IF(ISERROR(VLOOKUP($B374&amp;$L374,'1 этап'!$A$4:$K$519,10,FALSE)),0,VLOOKUP($B374&amp;$L374,'1 этап'!$A$4:$K$519,10,FALSE)),2)</f>
        <v>1</v>
      </c>
      <c r="G374">
        <f>ROUND(IF(ISERROR(VLOOKUP($B374&amp;$L374,'2 этап'!$A$2:$J$527,10,FALSE)),0,VLOOKUP($B374&amp;$L374,'2 этап'!$A$2:$J$527,10,FALSE)),2)</f>
        <v>179.3</v>
      </c>
      <c r="H374">
        <f>ROUND(IF(ISERROR(VLOOKUP($B374&amp;$L374,'3 этап'!$A$2:$J$527,9,FALSE)),0,VLOOKUP($B374&amp;$L374,'3 этап'!$A$2:$J$527,9,FALSE)),2)</f>
        <v>188.7</v>
      </c>
      <c r="I374">
        <f>ROUND(IF(ISERROR(VLOOKUP($B374&amp;$L374,'4 этап'!$A$2:$J$527,7,FALSE)),0,VLOOKUP($B374&amp;$L374,'4 этап'!$A$2:$J$527,7,FALSE)),2)</f>
        <v>158.19999999999999</v>
      </c>
      <c r="J374">
        <f>ROUND(IF(ISERROR(VLOOKUP($B374&amp;$L374,'5 этап'!$A$2:$N$527,13,FALSE)),0,VLOOKUP($B374&amp;$L374,'5 этап'!$A$2:$N$527,13,FALSE)),2)</f>
        <v>124.9</v>
      </c>
      <c r="K374">
        <f>LARGE(F374:I374,1)+LARGE(F374:I374,2)+LARGE(F374:I374,3)+J374</f>
        <v>651.1</v>
      </c>
      <c r="L374" t="s">
        <v>892</v>
      </c>
    </row>
    <row r="375" spans="1:12" x14ac:dyDescent="0.35">
      <c r="A375" s="3">
        <v>10</v>
      </c>
      <c r="B375" t="s">
        <v>262</v>
      </c>
      <c r="C375" t="s">
        <v>12</v>
      </c>
      <c r="D375">
        <v>18</v>
      </c>
      <c r="E375" t="s">
        <v>20</v>
      </c>
      <c r="F375">
        <f>ROUND(IF(ISERROR(VLOOKUP($B375&amp;$L375,'1 этап'!$A$4:$K$519,10,FALSE)),0,VLOOKUP($B375&amp;$L375,'1 этап'!$A$4:$K$519,10,FALSE)),2)</f>
        <v>96.5</v>
      </c>
      <c r="G375">
        <f>ROUND(IF(ISERROR(VLOOKUP($B375&amp;$L375,'2 этап'!$A$2:$J$527,10,FALSE)),0,VLOOKUP($B375&amp;$L375,'2 этап'!$A$2:$J$527,10,FALSE)),2)</f>
        <v>162</v>
      </c>
      <c r="H375">
        <f>ROUND(IF(ISERROR(VLOOKUP($B375&amp;$L375,'3 этап'!$A$2:$J$527,9,FALSE)),0,VLOOKUP($B375&amp;$L375,'3 этап'!$A$2:$J$527,9,FALSE)),2)</f>
        <v>148.5</v>
      </c>
      <c r="I375">
        <f>ROUND(IF(ISERROR(VLOOKUP($B375&amp;$L375,'4 этап'!$A$2:$J$527,7,FALSE)),0,VLOOKUP($B375&amp;$L375,'4 этап'!$A$2:$J$527,7,FALSE)),2)</f>
        <v>175.7</v>
      </c>
      <c r="J375">
        <f>ROUND(IF(ISERROR(VLOOKUP($B375&amp;$L375,'5 этап'!$A$2:$N$527,13,FALSE)),0,VLOOKUP($B375&amp;$L375,'5 этап'!$A$2:$N$527,13,FALSE)),2)</f>
        <v>163</v>
      </c>
      <c r="K375">
        <f>LARGE(F375:I375,1)+LARGE(F375:I375,2)+LARGE(F375:I375,3)+J375</f>
        <v>649.20000000000005</v>
      </c>
      <c r="L375" t="s">
        <v>892</v>
      </c>
    </row>
    <row r="376" spans="1:12" x14ac:dyDescent="0.35">
      <c r="A376" s="3">
        <v>11</v>
      </c>
      <c r="B376" t="s">
        <v>247</v>
      </c>
      <c r="C376" t="s">
        <v>12</v>
      </c>
      <c r="D376">
        <v>18</v>
      </c>
      <c r="E376" t="s">
        <v>17</v>
      </c>
      <c r="F376">
        <f>ROUND(IF(ISERROR(VLOOKUP($B376&amp;$L376,'1 этап'!$A$4:$K$519,10,FALSE)),0,VLOOKUP($B376&amp;$L376,'1 этап'!$A$4:$K$519,10,FALSE)),2)</f>
        <v>150.80000000000001</v>
      </c>
      <c r="G376">
        <f>ROUND(IF(ISERROR(VLOOKUP($B376&amp;$L376,'2 этап'!$A$2:$J$527,10,FALSE)),0,VLOOKUP($B376&amp;$L376,'2 этап'!$A$2:$J$527,10,FALSE)),2)</f>
        <v>174.8</v>
      </c>
      <c r="H376">
        <f>ROUND(IF(ISERROR(VLOOKUP($B376&amp;$L376,'3 этап'!$A$2:$J$527,9,FALSE)),0,VLOOKUP($B376&amp;$L376,'3 этап'!$A$2:$J$527,9,FALSE)),2)</f>
        <v>0</v>
      </c>
      <c r="I376">
        <f>ROUND(IF(ISERROR(VLOOKUP($B376&amp;$L376,'4 этап'!$A$2:$J$527,7,FALSE)),0,VLOOKUP($B376&amp;$L376,'4 этап'!$A$2:$J$527,7,FALSE)),2)</f>
        <v>177.9</v>
      </c>
      <c r="J376">
        <f>ROUND(IF(ISERROR(VLOOKUP($B376&amp;$L376,'5 этап'!$A$2:$N$527,13,FALSE)),0,VLOOKUP($B376&amp;$L376,'5 этап'!$A$2:$N$527,13,FALSE)),2)</f>
        <v>119.1</v>
      </c>
      <c r="K376">
        <f>LARGE(F376:I376,1)+LARGE(F376:I376,2)+LARGE(F376:I376,3)+J376</f>
        <v>622.6</v>
      </c>
      <c r="L376" t="s">
        <v>892</v>
      </c>
    </row>
    <row r="377" spans="1:12" x14ac:dyDescent="0.35">
      <c r="A377" s="3">
        <v>12</v>
      </c>
      <c r="B377" t="s">
        <v>284</v>
      </c>
      <c r="C377" t="s">
        <v>12</v>
      </c>
      <c r="D377">
        <v>18</v>
      </c>
      <c r="E377" t="s">
        <v>528</v>
      </c>
      <c r="F377">
        <f>ROUND(IF(ISERROR(VLOOKUP($B377&amp;$L377,'1 этап'!$A$4:$K$519,10,FALSE)),0,VLOOKUP($B377&amp;$L377,'1 этап'!$A$4:$K$519,10,FALSE)),2)</f>
        <v>8.5</v>
      </c>
      <c r="G377">
        <f>ROUND(IF(ISERROR(VLOOKUP($B377&amp;$L377,'2 этап'!$A$2:$J$527,10,FALSE)),0,VLOOKUP($B377&amp;$L377,'2 этап'!$A$2:$J$527,10,FALSE)),2)</f>
        <v>157.9</v>
      </c>
      <c r="H377">
        <f>ROUND(IF(ISERROR(VLOOKUP($B377&amp;$L377,'3 этап'!$A$2:$J$527,9,FALSE)),0,VLOOKUP($B377&amp;$L377,'3 этап'!$A$2:$J$527,9,FALSE)),2)</f>
        <v>157.80000000000001</v>
      </c>
      <c r="I377">
        <f>ROUND(IF(ISERROR(VLOOKUP($B377&amp;$L377,'4 этап'!$A$2:$J$527,7,FALSE)),0,VLOOKUP($B377&amp;$L377,'4 этап'!$A$2:$J$527,7,FALSE)),2)</f>
        <v>161.69999999999999</v>
      </c>
      <c r="J377">
        <f>ROUND(IF(ISERROR(VLOOKUP($B377&amp;$L377,'5 этап'!$A$2:$N$527,13,FALSE)),0,VLOOKUP($B377&amp;$L377,'5 этап'!$A$2:$N$527,13,FALSE)),2)</f>
        <v>144.19999999999999</v>
      </c>
      <c r="K377">
        <f>LARGE(F377:I377,1)+LARGE(F377:I377,2)+LARGE(F377:I377,3)+J377</f>
        <v>621.6</v>
      </c>
      <c r="L377" t="s">
        <v>892</v>
      </c>
    </row>
    <row r="378" spans="1:12" x14ac:dyDescent="0.35">
      <c r="A378" s="3">
        <v>13</v>
      </c>
      <c r="B378" t="s">
        <v>253</v>
      </c>
      <c r="C378" t="s">
        <v>12</v>
      </c>
      <c r="D378">
        <v>18</v>
      </c>
      <c r="E378" t="s">
        <v>34</v>
      </c>
      <c r="F378">
        <f>ROUND(IF(ISERROR(VLOOKUP($B378&amp;$L378,'1 этап'!$A$4:$K$519,10,FALSE)),0,VLOOKUP($B378&amp;$L378,'1 этап'!$A$4:$K$519,10,FALSE)),2)</f>
        <v>132</v>
      </c>
      <c r="G378">
        <f>ROUND(IF(ISERROR(VLOOKUP($B378&amp;$L378,'2 этап'!$A$2:$J$527,10,FALSE)),0,VLOOKUP($B378&amp;$L378,'2 этап'!$A$2:$J$527,10,FALSE)),2)</f>
        <v>168.7</v>
      </c>
      <c r="H378">
        <f>ROUND(IF(ISERROR(VLOOKUP($B378&amp;$L378,'3 этап'!$A$2:$J$527,9,FALSE)),0,VLOOKUP($B378&amp;$L378,'3 этап'!$A$2:$J$527,9,FALSE)),2)</f>
        <v>0</v>
      </c>
      <c r="I378">
        <f>ROUND(IF(ISERROR(VLOOKUP($B378&amp;$L378,'4 этап'!$A$2:$J$527,7,FALSE)),0,VLOOKUP($B378&amp;$L378,'4 этап'!$A$2:$J$527,7,FALSE)),2)</f>
        <v>170.4</v>
      </c>
      <c r="J378">
        <f>ROUND(IF(ISERROR(VLOOKUP($B378&amp;$L378,'5 этап'!$A$2:$N$527,13,FALSE)),0,VLOOKUP($B378&amp;$L378,'5 этап'!$A$2:$N$527,13,FALSE)),2)</f>
        <v>146.9</v>
      </c>
      <c r="K378">
        <f>LARGE(F378:I378,1)+LARGE(F378:I378,2)+LARGE(F378:I378,3)+J378</f>
        <v>618</v>
      </c>
      <c r="L378" t="s">
        <v>892</v>
      </c>
    </row>
    <row r="379" spans="1:12" x14ac:dyDescent="0.35">
      <c r="A379" s="3">
        <v>14</v>
      </c>
      <c r="B379" t="s">
        <v>266</v>
      </c>
      <c r="C379" t="s">
        <v>12</v>
      </c>
      <c r="D379">
        <v>18</v>
      </c>
      <c r="E379" t="s">
        <v>40</v>
      </c>
      <c r="F379">
        <f>ROUND(IF(ISERROR(VLOOKUP($B379&amp;$L379,'1 этап'!$A$4:$K$519,10,FALSE)),0,VLOOKUP($B379&amp;$L379,'1 этап'!$A$4:$K$519,10,FALSE)),2)</f>
        <v>87.7</v>
      </c>
      <c r="G379">
        <f>ROUND(IF(ISERROR(VLOOKUP($B379&amp;$L379,'2 этап'!$A$2:$J$527,10,FALSE)),0,VLOOKUP($B379&amp;$L379,'2 этап'!$A$2:$J$527,10,FALSE)),2)</f>
        <v>135</v>
      </c>
      <c r="H379">
        <f>ROUND(IF(ISERROR(VLOOKUP($B379&amp;$L379,'3 этап'!$A$2:$J$527,9,FALSE)),0,VLOOKUP($B379&amp;$L379,'3 этап'!$A$2:$J$527,9,FALSE)),2)</f>
        <v>146.19999999999999</v>
      </c>
      <c r="I379">
        <f>ROUND(IF(ISERROR(VLOOKUP($B379&amp;$L379,'4 этап'!$A$2:$J$527,7,FALSE)),0,VLOOKUP($B379&amp;$L379,'4 этап'!$A$2:$J$527,7,FALSE)),2)</f>
        <v>137.1</v>
      </c>
      <c r="J379">
        <f>ROUND(IF(ISERROR(VLOOKUP($B379&amp;$L379,'5 этап'!$A$2:$N$527,13,FALSE)),0,VLOOKUP($B379&amp;$L379,'5 этап'!$A$2:$N$527,13,FALSE)),2)</f>
        <v>115.5</v>
      </c>
      <c r="K379">
        <f>LARGE(F379:I379,1)+LARGE(F379:I379,2)+LARGE(F379:I379,3)+J379</f>
        <v>533.79999999999995</v>
      </c>
      <c r="L379" t="s">
        <v>892</v>
      </c>
    </row>
    <row r="380" spans="1:12" x14ac:dyDescent="0.35">
      <c r="A380" s="3">
        <v>15</v>
      </c>
      <c r="B380" t="s">
        <v>265</v>
      </c>
      <c r="C380" t="s">
        <v>12</v>
      </c>
      <c r="D380">
        <v>18</v>
      </c>
      <c r="E380" t="s">
        <v>45</v>
      </c>
      <c r="F380">
        <f>ROUND(IF(ISERROR(VLOOKUP($B380&amp;$L380,'1 этап'!$A$4:$K$519,10,FALSE)),0,VLOOKUP($B380&amp;$L380,'1 этап'!$A$4:$K$519,10,FALSE)),2)</f>
        <v>94.3</v>
      </c>
      <c r="G380">
        <f>ROUND(IF(ISERROR(VLOOKUP($B380&amp;$L380,'2 этап'!$A$2:$J$527,10,FALSE)),0,VLOOKUP($B380&amp;$L380,'2 этап'!$A$2:$J$527,10,FALSE)),2)</f>
        <v>149.6</v>
      </c>
      <c r="H380">
        <f>ROUND(IF(ISERROR(VLOOKUP($B380&amp;$L380,'3 этап'!$A$2:$J$527,9,FALSE)),0,VLOOKUP($B380&amp;$L380,'3 этап'!$A$2:$J$527,9,FALSE)),2)</f>
        <v>140.9</v>
      </c>
      <c r="I380">
        <f>ROUND(IF(ISERROR(VLOOKUP($B380&amp;$L380,'4 этап'!$A$2:$J$527,7,FALSE)),0,VLOOKUP($B380&amp;$L380,'4 этап'!$A$2:$J$527,7,FALSE)),2)</f>
        <v>0</v>
      </c>
      <c r="J380">
        <f>ROUND(IF(ISERROR(VLOOKUP($B380&amp;$L380,'5 этап'!$A$2:$N$527,13,FALSE)),0,VLOOKUP($B380&amp;$L380,'5 этап'!$A$2:$N$527,13,FALSE)),2)</f>
        <v>136.80000000000001</v>
      </c>
      <c r="K380">
        <f>LARGE(F380:I380,1)+LARGE(F380:I380,2)+LARGE(F380:I380,3)+J380</f>
        <v>521.6</v>
      </c>
      <c r="L380" t="s">
        <v>892</v>
      </c>
    </row>
    <row r="381" spans="1:12" x14ac:dyDescent="0.35">
      <c r="A381" s="3">
        <v>16</v>
      </c>
      <c r="B381" t="s">
        <v>243</v>
      </c>
      <c r="C381" t="s">
        <v>12</v>
      </c>
      <c r="D381">
        <v>18</v>
      </c>
      <c r="E381" t="s">
        <v>45</v>
      </c>
      <c r="F381">
        <f>ROUND(IF(ISERROR(VLOOKUP($B381&amp;$L381,'1 этап'!$A$4:$K$519,10,FALSE)),0,VLOOKUP($B381&amp;$L381,'1 этап'!$A$4:$K$519,10,FALSE)),2)</f>
        <v>160.69999999999999</v>
      </c>
      <c r="G381">
        <f>ROUND(IF(ISERROR(VLOOKUP($B381&amp;$L381,'2 этап'!$A$2:$J$527,10,FALSE)),0,VLOOKUP($B381&amp;$L381,'2 этап'!$A$2:$J$527,10,FALSE)),2)</f>
        <v>173</v>
      </c>
      <c r="H381">
        <f>ROUND(IF(ISERROR(VLOOKUP($B381&amp;$L381,'3 этап'!$A$2:$J$527,9,FALSE)),0,VLOOKUP($B381&amp;$L381,'3 этап'!$A$2:$J$527,9,FALSE)),2)</f>
        <v>0</v>
      </c>
      <c r="I381">
        <f>ROUND(IF(ISERROR(VLOOKUP($B381&amp;$L381,'4 этап'!$A$2:$J$527,7,FALSE)),0,VLOOKUP($B381&amp;$L381,'4 этап'!$A$2:$J$527,7,FALSE)),2)</f>
        <v>185.5</v>
      </c>
      <c r="J381">
        <f>ROUND(IF(ISERROR(VLOOKUP($B381&amp;$L381,'5 этап'!$A$2:$N$527,13,FALSE)),0,VLOOKUP($B381&amp;$L381,'5 этап'!$A$2:$N$527,13,FALSE)),2)</f>
        <v>0</v>
      </c>
      <c r="K381">
        <f>LARGE(F381:I381,1)+LARGE(F381:I381,2)+LARGE(F381:I381,3)+J381</f>
        <v>519.20000000000005</v>
      </c>
      <c r="L381" t="s">
        <v>892</v>
      </c>
    </row>
    <row r="382" spans="1:12" x14ac:dyDescent="0.35">
      <c r="A382" s="3">
        <v>17</v>
      </c>
      <c r="B382" t="s">
        <v>245</v>
      </c>
      <c r="C382" t="s">
        <v>12</v>
      </c>
      <c r="D382">
        <v>18</v>
      </c>
      <c r="E382" t="s">
        <v>22</v>
      </c>
      <c r="F382">
        <f>ROUND(IF(ISERROR(VLOOKUP($B382&amp;$L382,'1 этап'!$A$4:$K$519,10,FALSE)),0,VLOOKUP($B382&amp;$L382,'1 этап'!$A$4:$K$519,10,FALSE)),2)</f>
        <v>156.19999999999999</v>
      </c>
      <c r="G382">
        <f>ROUND(IF(ISERROR(VLOOKUP($B382&amp;$L382,'2 этап'!$A$2:$J$527,10,FALSE)),0,VLOOKUP($B382&amp;$L382,'2 этап'!$A$2:$J$527,10,FALSE)),2)</f>
        <v>178.4</v>
      </c>
      <c r="H382">
        <f>ROUND(IF(ISERROR(VLOOKUP($B382&amp;$L382,'3 этап'!$A$2:$J$527,9,FALSE)),0,VLOOKUP($B382&amp;$L382,'3 этап'!$A$2:$J$527,9,FALSE)),2)</f>
        <v>0</v>
      </c>
      <c r="I382">
        <f>ROUND(IF(ISERROR(VLOOKUP($B382&amp;$L382,'4 этап'!$A$2:$J$527,7,FALSE)),0,VLOOKUP($B382&amp;$L382,'4 этап'!$A$2:$J$527,7,FALSE)),2)</f>
        <v>0</v>
      </c>
      <c r="J382">
        <f>ROUND(IF(ISERROR(VLOOKUP($B382&amp;$L382,'5 этап'!$A$2:$N$527,13,FALSE)),0,VLOOKUP($B382&amp;$L382,'5 этап'!$A$2:$N$527,13,FALSE)),2)</f>
        <v>173.5</v>
      </c>
      <c r="K382">
        <f>LARGE(F382:I382,1)+LARGE(F382:I382,2)+LARGE(F382:I382,3)+J382</f>
        <v>508.1</v>
      </c>
      <c r="L382" t="s">
        <v>892</v>
      </c>
    </row>
    <row r="383" spans="1:12" x14ac:dyDescent="0.35">
      <c r="A383" s="3">
        <v>18</v>
      </c>
      <c r="B383" t="s">
        <v>584</v>
      </c>
      <c r="C383" t="s">
        <v>12</v>
      </c>
      <c r="D383">
        <v>18</v>
      </c>
      <c r="E383" t="s">
        <v>64</v>
      </c>
      <c r="F383">
        <f>ROUND(IF(ISERROR(VLOOKUP($B383&amp;$L383,'1 этап'!$A$4:$K$519,10,FALSE)),0,VLOOKUP($B383&amp;$L383,'1 этап'!$A$4:$K$519,10,FALSE)),2)</f>
        <v>0</v>
      </c>
      <c r="G383">
        <f>ROUND(IF(ISERROR(VLOOKUP($B383&amp;$L383,'2 этап'!$A$2:$J$527,10,FALSE)),0,VLOOKUP($B383&amp;$L383,'2 этап'!$A$2:$J$527,10,FALSE)),2)</f>
        <v>179.9</v>
      </c>
      <c r="H383">
        <f>ROUND(IF(ISERROR(VLOOKUP($B383&amp;$L383,'3 этап'!$A$2:$J$527,9,FALSE)),0,VLOOKUP($B383&amp;$L383,'3 этап'!$A$2:$J$527,9,FALSE)),2)</f>
        <v>151.9</v>
      </c>
      <c r="I383">
        <f>ROUND(IF(ISERROR(VLOOKUP($B383&amp;$L383,'4 этап'!$A$2:$J$527,7,FALSE)),0,VLOOKUP($B383&amp;$L383,'4 этап'!$A$2:$J$527,7,FALSE)),2)</f>
        <v>0</v>
      </c>
      <c r="J383">
        <f>ROUND(IF(ISERROR(VLOOKUP($B383&amp;$L383,'5 этап'!$A$2:$N$527,13,FALSE)),0,VLOOKUP($B383&amp;$L383,'5 этап'!$A$2:$N$527,13,FALSE)),2)</f>
        <v>173.9</v>
      </c>
      <c r="K383">
        <f>LARGE(F383:I383,1)+LARGE(F383:I383,2)+LARGE(F383:I383,3)+J383</f>
        <v>505.70000000000005</v>
      </c>
      <c r="L383" t="s">
        <v>892</v>
      </c>
    </row>
    <row r="384" spans="1:12" x14ac:dyDescent="0.35">
      <c r="A384" s="3">
        <v>19</v>
      </c>
      <c r="B384" t="s">
        <v>588</v>
      </c>
      <c r="C384" t="s">
        <v>12</v>
      </c>
      <c r="D384">
        <v>18</v>
      </c>
      <c r="E384" t="s">
        <v>85</v>
      </c>
      <c r="F384">
        <f>ROUND(IF(ISERROR(VLOOKUP($B384&amp;$L384,'1 этап'!$A$4:$K$519,10,FALSE)),0,VLOOKUP($B384&amp;$L384,'1 этап'!$A$4:$K$519,10,FALSE)),2)</f>
        <v>0</v>
      </c>
      <c r="G384">
        <f>ROUND(IF(ISERROR(VLOOKUP($B384&amp;$L384,'2 этап'!$A$2:$J$527,10,FALSE)),0,VLOOKUP($B384&amp;$L384,'2 этап'!$A$2:$J$527,10,FALSE)),2)</f>
        <v>115</v>
      </c>
      <c r="H384">
        <f>ROUND(IF(ISERROR(VLOOKUP($B384&amp;$L384,'3 этап'!$A$2:$J$527,9,FALSE)),0,VLOOKUP($B384&amp;$L384,'3 этап'!$A$2:$J$527,9,FALSE)),2)</f>
        <v>118.8</v>
      </c>
      <c r="I384">
        <f>ROUND(IF(ISERROR(VLOOKUP($B384&amp;$L384,'4 этап'!$A$2:$J$527,7,FALSE)),0,VLOOKUP($B384&amp;$L384,'4 этап'!$A$2:$J$527,7,FALSE)),2)</f>
        <v>138.6</v>
      </c>
      <c r="J384">
        <f>ROUND(IF(ISERROR(VLOOKUP($B384&amp;$L384,'5 этап'!$A$2:$N$527,13,FALSE)),0,VLOOKUP($B384&amp;$L384,'5 этап'!$A$2:$N$527,13,FALSE)),2)</f>
        <v>127</v>
      </c>
      <c r="K384">
        <f>LARGE(F384:I384,1)+LARGE(F384:I384,2)+LARGE(F384:I384,3)+J384</f>
        <v>499.4</v>
      </c>
      <c r="L384" t="s">
        <v>892</v>
      </c>
    </row>
    <row r="385" spans="1:12" x14ac:dyDescent="0.35">
      <c r="A385" s="3">
        <v>20</v>
      </c>
      <c r="B385" t="s">
        <v>270</v>
      </c>
      <c r="C385" t="s">
        <v>12</v>
      </c>
      <c r="D385">
        <v>18</v>
      </c>
      <c r="E385" t="s">
        <v>528</v>
      </c>
      <c r="F385">
        <f>ROUND(IF(ISERROR(VLOOKUP($B385&amp;$L385,'1 этап'!$A$4:$K$519,10,FALSE)),0,VLOOKUP($B385&amp;$L385,'1 этап'!$A$4:$K$519,10,FALSE)),2)</f>
        <v>77.400000000000006</v>
      </c>
      <c r="G385">
        <f>ROUND(IF(ISERROR(VLOOKUP($B385&amp;$L385,'2 этап'!$A$2:$J$527,10,FALSE)),0,VLOOKUP($B385&amp;$L385,'2 этап'!$A$2:$J$527,10,FALSE)),2)</f>
        <v>165</v>
      </c>
      <c r="H385">
        <f>ROUND(IF(ISERROR(VLOOKUP($B385&amp;$L385,'3 этап'!$A$2:$J$527,9,FALSE)),0,VLOOKUP($B385&amp;$L385,'3 этап'!$A$2:$J$527,9,FALSE)),2)</f>
        <v>136.4</v>
      </c>
      <c r="I385">
        <f>ROUND(IF(ISERROR(VLOOKUP($B385&amp;$L385,'4 этап'!$A$2:$J$527,7,FALSE)),0,VLOOKUP($B385&amp;$L385,'4 этап'!$A$2:$J$527,7,FALSE)),2)</f>
        <v>149.5</v>
      </c>
      <c r="J385">
        <f>ROUND(IF(ISERROR(VLOOKUP($B385&amp;$L385,'5 этап'!$A$2:$N$527,13,FALSE)),0,VLOOKUP($B385&amp;$L385,'5 этап'!$A$2:$N$527,13,FALSE)),2)</f>
        <v>47</v>
      </c>
      <c r="K385">
        <f>LARGE(F385:I385,1)+LARGE(F385:I385,2)+LARGE(F385:I385,3)+J385</f>
        <v>497.9</v>
      </c>
      <c r="L385" t="s">
        <v>892</v>
      </c>
    </row>
    <row r="386" spans="1:12" x14ac:dyDescent="0.35">
      <c r="A386" s="3">
        <v>21</v>
      </c>
      <c r="B386" t="s">
        <v>274</v>
      </c>
      <c r="C386" t="s">
        <v>12</v>
      </c>
      <c r="D386">
        <v>18</v>
      </c>
      <c r="E386" t="s">
        <v>22</v>
      </c>
      <c r="F386">
        <f>ROUND(IF(ISERROR(VLOOKUP($B386&amp;$L386,'1 этап'!$A$4:$K$519,10,FALSE)),0,VLOOKUP($B386&amp;$L386,'1 этап'!$A$4:$K$519,10,FALSE)),2)</f>
        <v>57</v>
      </c>
      <c r="G386">
        <f>ROUND(IF(ISERROR(VLOOKUP($B386&amp;$L386,'2 этап'!$A$2:$J$527,10,FALSE)),0,VLOOKUP($B386&amp;$L386,'2 этап'!$A$2:$J$527,10,FALSE)),2)</f>
        <v>84.2</v>
      </c>
      <c r="H386">
        <f>ROUND(IF(ISERROR(VLOOKUP($B386&amp;$L386,'3 этап'!$A$2:$J$527,9,FALSE)),0,VLOOKUP($B386&amp;$L386,'3 этап'!$A$2:$J$527,9,FALSE)),2)</f>
        <v>150.69999999999999</v>
      </c>
      <c r="I386">
        <f>ROUND(IF(ISERROR(VLOOKUP($B386&amp;$L386,'4 этап'!$A$2:$J$527,7,FALSE)),0,VLOOKUP($B386&amp;$L386,'4 этап'!$A$2:$J$527,7,FALSE)),2)</f>
        <v>148.4</v>
      </c>
      <c r="J386">
        <f>ROUND(IF(ISERROR(VLOOKUP($B386&amp;$L386,'5 этап'!$A$2:$N$527,13,FALSE)),0,VLOOKUP($B386&amp;$L386,'5 этап'!$A$2:$N$527,13,FALSE)),2)</f>
        <v>114.3</v>
      </c>
      <c r="K386">
        <f>LARGE(F386:I386,1)+LARGE(F386:I386,2)+LARGE(F386:I386,3)+J386</f>
        <v>497.6</v>
      </c>
      <c r="L386" t="s">
        <v>892</v>
      </c>
    </row>
    <row r="387" spans="1:12" x14ac:dyDescent="0.35">
      <c r="A387" s="3">
        <v>22</v>
      </c>
      <c r="B387" t="s">
        <v>244</v>
      </c>
      <c r="C387" t="s">
        <v>12</v>
      </c>
      <c r="D387">
        <v>18</v>
      </c>
      <c r="E387" t="s">
        <v>34</v>
      </c>
      <c r="F387">
        <f>ROUND(IF(ISERROR(VLOOKUP($B387&amp;$L387,'1 этап'!$A$4:$K$519,10,FALSE)),0,VLOOKUP($B387&amp;$L387,'1 этап'!$A$4:$K$519,10,FALSE)),2)</f>
        <v>159</v>
      </c>
      <c r="G387">
        <f>ROUND(IF(ISERROR(VLOOKUP($B387&amp;$L387,'2 этап'!$A$2:$J$527,10,FALSE)),0,VLOOKUP($B387&amp;$L387,'2 этап'!$A$2:$J$527,10,FALSE)),2)</f>
        <v>190.5</v>
      </c>
      <c r="H387">
        <f>ROUND(IF(ISERROR(VLOOKUP($B387&amp;$L387,'3 этап'!$A$2:$J$527,9,FALSE)),0,VLOOKUP($B387&amp;$L387,'3 этап'!$A$2:$J$527,9,FALSE)),2)</f>
        <v>141.30000000000001</v>
      </c>
      <c r="I387">
        <f>ROUND(IF(ISERROR(VLOOKUP($B387&amp;$L387,'4 этап'!$A$2:$J$527,7,FALSE)),0,VLOOKUP($B387&amp;$L387,'4 этап'!$A$2:$J$527,7,FALSE)),2)</f>
        <v>0</v>
      </c>
      <c r="J387">
        <f>ROUND(IF(ISERROR(VLOOKUP($B387&amp;$L387,'5 этап'!$A$2:$N$527,13,FALSE)),0,VLOOKUP($B387&amp;$L387,'5 этап'!$A$2:$N$527,13,FALSE)),2)</f>
        <v>0</v>
      </c>
      <c r="K387">
        <f>LARGE(F387:I387,1)+LARGE(F387:I387,2)+LARGE(F387:I387,3)+J387</f>
        <v>490.8</v>
      </c>
      <c r="L387" t="s">
        <v>892</v>
      </c>
    </row>
    <row r="388" spans="1:12" x14ac:dyDescent="0.35">
      <c r="A388" s="3">
        <v>23</v>
      </c>
      <c r="B388" t="s">
        <v>272</v>
      </c>
      <c r="C388" t="s">
        <v>12</v>
      </c>
      <c r="D388">
        <v>18</v>
      </c>
      <c r="E388" t="s">
        <v>17</v>
      </c>
      <c r="F388">
        <f>ROUND(IF(ISERROR(VLOOKUP($B388&amp;$L388,'1 этап'!$A$4:$K$519,10,FALSE)),0,VLOOKUP($B388&amp;$L388,'1 этап'!$A$4:$K$519,10,FALSE)),2)</f>
        <v>68.5</v>
      </c>
      <c r="G388">
        <f>ROUND(IF(ISERROR(VLOOKUP($B388&amp;$L388,'2 этап'!$A$2:$J$527,10,FALSE)),0,VLOOKUP($B388&amp;$L388,'2 этап'!$A$2:$J$527,10,FALSE)),2)</f>
        <v>0</v>
      </c>
      <c r="H388">
        <f>ROUND(IF(ISERROR(VLOOKUP($B388&amp;$L388,'3 этап'!$A$2:$J$527,9,FALSE)),0,VLOOKUP($B388&amp;$L388,'3 этап'!$A$2:$J$527,9,FALSE)),2)</f>
        <v>124.2</v>
      </c>
      <c r="I388">
        <f>ROUND(IF(ISERROR(VLOOKUP($B388&amp;$L388,'4 этап'!$A$2:$J$527,7,FALSE)),0,VLOOKUP($B388&amp;$L388,'4 этап'!$A$2:$J$527,7,FALSE)),2)</f>
        <v>153.5</v>
      </c>
      <c r="J388">
        <f>ROUND(IF(ISERROR(VLOOKUP($B388&amp;$L388,'5 этап'!$A$2:$N$527,13,FALSE)),0,VLOOKUP($B388&amp;$L388,'5 этап'!$A$2:$N$527,13,FALSE)),2)</f>
        <v>139.80000000000001</v>
      </c>
      <c r="K388">
        <f>LARGE(F388:I388,1)+LARGE(F388:I388,2)+LARGE(F388:I388,3)+J388</f>
        <v>486</v>
      </c>
      <c r="L388" t="s">
        <v>892</v>
      </c>
    </row>
    <row r="389" spans="1:12" x14ac:dyDescent="0.35">
      <c r="A389" s="3">
        <v>24</v>
      </c>
      <c r="B389" t="s">
        <v>289</v>
      </c>
      <c r="C389" t="s">
        <v>12</v>
      </c>
      <c r="D389">
        <v>18</v>
      </c>
      <c r="E389" t="s">
        <v>17</v>
      </c>
      <c r="F389">
        <f>ROUND(IF(ISERROR(VLOOKUP($B389&amp;$L389,'1 этап'!$A$4:$K$519,10,FALSE)),0,VLOOKUP($B389&amp;$L389,'1 этап'!$A$4:$K$519,10,FALSE)),2)</f>
        <v>1</v>
      </c>
      <c r="G389">
        <f>ROUND(IF(ISERROR(VLOOKUP($B389&amp;$L389,'2 этап'!$A$2:$J$527,10,FALSE)),0,VLOOKUP($B389&amp;$L389,'2 этап'!$A$2:$J$527,10,FALSE)),2)</f>
        <v>109.9</v>
      </c>
      <c r="H389">
        <f>ROUND(IF(ISERROR(VLOOKUP($B389&amp;$L389,'3 этап'!$A$2:$J$527,9,FALSE)),0,VLOOKUP($B389&amp;$L389,'3 этап'!$A$2:$J$527,9,FALSE)),2)</f>
        <v>116.1</v>
      </c>
      <c r="I389">
        <f>ROUND(IF(ISERROR(VLOOKUP($B389&amp;$L389,'4 этап'!$A$2:$J$527,7,FALSE)),0,VLOOKUP($B389&amp;$L389,'4 этап'!$A$2:$J$527,7,FALSE)),2)</f>
        <v>115.9</v>
      </c>
      <c r="J389">
        <f>ROUND(IF(ISERROR(VLOOKUP($B389&amp;$L389,'5 этап'!$A$2:$N$527,13,FALSE)),0,VLOOKUP($B389&amp;$L389,'5 этап'!$A$2:$N$527,13,FALSE)),2)</f>
        <v>133.19999999999999</v>
      </c>
      <c r="K389">
        <f>LARGE(F389:I389,1)+LARGE(F389:I389,2)+LARGE(F389:I389,3)+J389</f>
        <v>475.09999999999997</v>
      </c>
      <c r="L389" t="s">
        <v>892</v>
      </c>
    </row>
    <row r="390" spans="1:12" x14ac:dyDescent="0.35">
      <c r="A390" s="3">
        <v>25</v>
      </c>
      <c r="B390" t="s">
        <v>292</v>
      </c>
      <c r="C390" t="s">
        <v>12</v>
      </c>
      <c r="D390">
        <v>18</v>
      </c>
      <c r="E390" t="s">
        <v>17</v>
      </c>
      <c r="F390">
        <f>ROUND(IF(ISERROR(VLOOKUP($B390&amp;$L390,'1 этап'!$A$4:$K$519,10,FALSE)),0,VLOOKUP($B390&amp;$L390,'1 этап'!$A$4:$K$519,10,FALSE)),2)</f>
        <v>1</v>
      </c>
      <c r="G390">
        <f>ROUND(IF(ISERROR(VLOOKUP($B390&amp;$L390,'2 этап'!$A$2:$J$527,10,FALSE)),0,VLOOKUP($B390&amp;$L390,'2 этап'!$A$2:$J$527,10,FALSE)),2)</f>
        <v>61</v>
      </c>
      <c r="H390">
        <f>ROUND(IF(ISERROR(VLOOKUP($B390&amp;$L390,'3 этап'!$A$2:$J$527,9,FALSE)),0,VLOOKUP($B390&amp;$L390,'3 этап'!$A$2:$J$527,9,FALSE)),2)</f>
        <v>140.1</v>
      </c>
      <c r="I390">
        <f>ROUND(IF(ISERROR(VLOOKUP($B390&amp;$L390,'4 этап'!$A$2:$J$527,7,FALSE)),0,VLOOKUP($B390&amp;$L390,'4 этап'!$A$2:$J$527,7,FALSE)),2)</f>
        <v>121.3</v>
      </c>
      <c r="J390">
        <f>ROUND(IF(ISERROR(VLOOKUP($B390&amp;$L390,'5 этап'!$A$2:$N$527,13,FALSE)),0,VLOOKUP($B390&amp;$L390,'5 этап'!$A$2:$N$527,13,FALSE)),2)</f>
        <v>144.69999999999999</v>
      </c>
      <c r="K390">
        <f>LARGE(F390:I390,1)+LARGE(F390:I390,2)+LARGE(F390:I390,3)+J390</f>
        <v>467.09999999999997</v>
      </c>
      <c r="L390" t="s">
        <v>892</v>
      </c>
    </row>
    <row r="391" spans="1:12" x14ac:dyDescent="0.35">
      <c r="A391" s="3">
        <v>26</v>
      </c>
      <c r="B391" t="s">
        <v>255</v>
      </c>
      <c r="C391" t="s">
        <v>12</v>
      </c>
      <c r="D391">
        <v>18</v>
      </c>
      <c r="E391" t="s">
        <v>45</v>
      </c>
      <c r="F391">
        <f>ROUND(IF(ISERROR(VLOOKUP($B391&amp;$L391,'1 этап'!$A$4:$K$519,10,FALSE)),0,VLOOKUP($B391&amp;$L391,'1 этап'!$A$4:$K$519,10,FALSE)),2)</f>
        <v>127.4</v>
      </c>
      <c r="G391">
        <f>ROUND(IF(ISERROR(VLOOKUP($B391&amp;$L391,'2 этап'!$A$2:$J$527,10,FALSE)),0,VLOOKUP($B391&amp;$L391,'2 этап'!$A$2:$J$527,10,FALSE)),2)</f>
        <v>152</v>
      </c>
      <c r="H391">
        <f>ROUND(IF(ISERROR(VLOOKUP($B391&amp;$L391,'3 этап'!$A$2:$J$527,9,FALSE)),0,VLOOKUP($B391&amp;$L391,'3 этап'!$A$2:$J$527,9,FALSE)),2)</f>
        <v>184.3</v>
      </c>
      <c r="I391">
        <f>ROUND(IF(ISERROR(VLOOKUP($B391&amp;$L391,'4 этап'!$A$2:$J$527,7,FALSE)),0,VLOOKUP($B391&amp;$L391,'4 этап'!$A$2:$J$527,7,FALSE)),2)</f>
        <v>0</v>
      </c>
      <c r="J391">
        <f>ROUND(IF(ISERROR(VLOOKUP($B391&amp;$L391,'5 этап'!$A$2:$N$527,13,FALSE)),0,VLOOKUP($B391&amp;$L391,'5 этап'!$A$2:$N$527,13,FALSE)),2)</f>
        <v>0</v>
      </c>
      <c r="K391">
        <f>LARGE(F391:I391,1)+LARGE(F391:I391,2)+LARGE(F391:I391,3)+J391</f>
        <v>463.70000000000005</v>
      </c>
      <c r="L391" t="s">
        <v>892</v>
      </c>
    </row>
    <row r="392" spans="1:12" x14ac:dyDescent="0.35">
      <c r="A392" s="3">
        <v>27</v>
      </c>
      <c r="B392" t="s">
        <v>260</v>
      </c>
      <c r="C392" t="s">
        <v>12</v>
      </c>
      <c r="D392">
        <v>18</v>
      </c>
      <c r="E392" t="s">
        <v>45</v>
      </c>
      <c r="F392">
        <f>ROUND(IF(ISERROR(VLOOKUP($B392&amp;$L392,'1 этап'!$A$4:$K$519,10,FALSE)),0,VLOOKUP($B392&amp;$L392,'1 этап'!$A$4:$K$519,10,FALSE)),2)</f>
        <v>106.4</v>
      </c>
      <c r="G392">
        <f>ROUND(IF(ISERROR(VLOOKUP($B392&amp;$L392,'2 этап'!$A$2:$J$527,10,FALSE)),0,VLOOKUP($B392&amp;$L392,'2 этап'!$A$2:$J$527,10,FALSE)),2)</f>
        <v>113.1</v>
      </c>
      <c r="H392">
        <f>ROUND(IF(ISERROR(VLOOKUP($B392&amp;$L392,'3 этап'!$A$2:$J$527,9,FALSE)),0,VLOOKUP($B392&amp;$L392,'3 этап'!$A$2:$J$527,9,FALSE)),2)</f>
        <v>134</v>
      </c>
      <c r="I392">
        <f>ROUND(IF(ISERROR(VLOOKUP($B392&amp;$L392,'4 этап'!$A$2:$J$527,7,FALSE)),0,VLOOKUP($B392&amp;$L392,'4 этап'!$A$2:$J$527,7,FALSE)),2)</f>
        <v>104.4</v>
      </c>
      <c r="J392">
        <f>ROUND(IF(ISERROR(VLOOKUP($B392&amp;$L392,'5 этап'!$A$2:$N$527,13,FALSE)),0,VLOOKUP($B392&amp;$L392,'5 этап'!$A$2:$N$527,13,FALSE)),2)</f>
        <v>94.7</v>
      </c>
      <c r="K392">
        <f>LARGE(F392:I392,1)+LARGE(F392:I392,2)+LARGE(F392:I392,3)+J392</f>
        <v>448.2</v>
      </c>
      <c r="L392" t="s">
        <v>892</v>
      </c>
    </row>
    <row r="393" spans="1:12" x14ac:dyDescent="0.35">
      <c r="A393" s="3">
        <v>28</v>
      </c>
      <c r="B393" t="s">
        <v>251</v>
      </c>
      <c r="C393" t="s">
        <v>12</v>
      </c>
      <c r="D393">
        <v>18</v>
      </c>
      <c r="E393" t="s">
        <v>22</v>
      </c>
      <c r="F393">
        <f>ROUND(IF(ISERROR(VLOOKUP($B393&amp;$L393,'1 этап'!$A$4:$K$519,10,FALSE)),0,VLOOKUP($B393&amp;$L393,'1 этап'!$A$4:$K$519,10,FALSE)),2)</f>
        <v>135.5</v>
      </c>
      <c r="G393">
        <f>ROUND(IF(ISERROR(VLOOKUP($B393&amp;$L393,'2 этап'!$A$2:$J$527,10,FALSE)),0,VLOOKUP($B393&amp;$L393,'2 этап'!$A$2:$J$527,10,FALSE)),2)</f>
        <v>130.80000000000001</v>
      </c>
      <c r="H393">
        <f>ROUND(IF(ISERROR(VLOOKUP($B393&amp;$L393,'3 этап'!$A$2:$J$527,9,FALSE)),0,VLOOKUP($B393&amp;$L393,'3 этап'!$A$2:$J$527,9,FALSE)),2)</f>
        <v>0</v>
      </c>
      <c r="I393">
        <f>ROUND(IF(ISERROR(VLOOKUP($B393&amp;$L393,'4 этап'!$A$2:$J$527,7,FALSE)),0,VLOOKUP($B393&amp;$L393,'4 этап'!$A$2:$J$527,7,FALSE)),2)</f>
        <v>0</v>
      </c>
      <c r="J393">
        <f>ROUND(IF(ISERROR(VLOOKUP($B393&amp;$L393,'5 этап'!$A$2:$N$527,13,FALSE)),0,VLOOKUP($B393&amp;$L393,'5 этап'!$A$2:$N$527,13,FALSE)),2)</f>
        <v>153</v>
      </c>
      <c r="K393">
        <f>LARGE(F393:I393,1)+LARGE(F393:I393,2)+LARGE(F393:I393,3)+J393</f>
        <v>419.3</v>
      </c>
      <c r="L393" t="s">
        <v>892</v>
      </c>
    </row>
    <row r="394" spans="1:12" x14ac:dyDescent="0.35">
      <c r="A394" s="3">
        <v>29</v>
      </c>
      <c r="B394" t="s">
        <v>283</v>
      </c>
      <c r="C394" t="s">
        <v>12</v>
      </c>
      <c r="D394">
        <v>18</v>
      </c>
      <c r="E394" t="s">
        <v>20</v>
      </c>
      <c r="F394">
        <f>ROUND(IF(ISERROR(VLOOKUP($B394&amp;$L394,'1 этап'!$A$4:$K$519,10,FALSE)),0,VLOOKUP($B394&amp;$L394,'1 этап'!$A$4:$K$519,10,FALSE)),2)</f>
        <v>10.1</v>
      </c>
      <c r="G394">
        <f>ROUND(IF(ISERROR(VLOOKUP($B394&amp;$L394,'2 этап'!$A$2:$J$527,10,FALSE)),0,VLOOKUP($B394&amp;$L394,'2 этап'!$A$2:$J$527,10,FALSE)),2)</f>
        <v>132.80000000000001</v>
      </c>
      <c r="H394">
        <f>ROUND(IF(ISERROR(VLOOKUP($B394&amp;$L394,'3 этап'!$A$2:$J$527,9,FALSE)),0,VLOOKUP($B394&amp;$L394,'3 этап'!$A$2:$J$527,9,FALSE)),2)</f>
        <v>115.9</v>
      </c>
      <c r="I394">
        <f>ROUND(IF(ISERROR(VLOOKUP($B394&amp;$L394,'4 этап'!$A$2:$J$527,7,FALSE)),0,VLOOKUP($B394&amp;$L394,'4 этап'!$A$2:$J$527,7,FALSE)),2)</f>
        <v>69.3</v>
      </c>
      <c r="J394">
        <f>ROUND(IF(ISERROR(VLOOKUP($B394&amp;$L394,'5 этап'!$A$2:$N$527,13,FALSE)),0,VLOOKUP($B394&amp;$L394,'5 этап'!$A$2:$N$527,13,FALSE)),2)</f>
        <v>96.6</v>
      </c>
      <c r="K394">
        <f>LARGE(F394:I394,1)+LARGE(F394:I394,2)+LARGE(F394:I394,3)+J394</f>
        <v>414.6</v>
      </c>
      <c r="L394" t="s">
        <v>892</v>
      </c>
    </row>
    <row r="395" spans="1:12" x14ac:dyDescent="0.35">
      <c r="A395" s="3">
        <v>30</v>
      </c>
      <c r="B395" t="s">
        <v>271</v>
      </c>
      <c r="C395" t="s">
        <v>12</v>
      </c>
      <c r="D395">
        <v>18</v>
      </c>
      <c r="E395" t="s">
        <v>51</v>
      </c>
      <c r="F395">
        <f>ROUND(IF(ISERROR(VLOOKUP($B395&amp;$L395,'1 этап'!$A$4:$K$519,10,FALSE)),0,VLOOKUP($B395&amp;$L395,'1 этап'!$A$4:$K$519,10,FALSE)),2)</f>
        <v>75.099999999999994</v>
      </c>
      <c r="G395">
        <f>ROUND(IF(ISERROR(VLOOKUP($B395&amp;$L395,'2 этап'!$A$2:$J$527,10,FALSE)),0,VLOOKUP($B395&amp;$L395,'2 этап'!$A$2:$J$527,10,FALSE)),2)</f>
        <v>169.1</v>
      </c>
      <c r="H395">
        <f>ROUND(IF(ISERROR(VLOOKUP($B395&amp;$L395,'3 этап'!$A$2:$J$527,9,FALSE)),0,VLOOKUP($B395&amp;$L395,'3 этап'!$A$2:$J$527,9,FALSE)),2)</f>
        <v>0</v>
      </c>
      <c r="I395">
        <f>ROUND(IF(ISERROR(VLOOKUP($B395&amp;$L395,'4 этап'!$A$2:$J$527,7,FALSE)),0,VLOOKUP($B395&amp;$L395,'4 этап'!$A$2:$J$527,7,FALSE)),2)</f>
        <v>153.69999999999999</v>
      </c>
      <c r="J395">
        <f>ROUND(IF(ISERROR(VLOOKUP($B395&amp;$L395,'5 этап'!$A$2:$N$527,13,FALSE)),0,VLOOKUP($B395&amp;$L395,'5 этап'!$A$2:$N$527,13,FALSE)),2)</f>
        <v>0</v>
      </c>
      <c r="K395">
        <f>LARGE(F395:I395,1)+LARGE(F395:I395,2)+LARGE(F395:I395,3)+J395</f>
        <v>397.9</v>
      </c>
      <c r="L395" t="s">
        <v>892</v>
      </c>
    </row>
    <row r="396" spans="1:12" x14ac:dyDescent="0.35">
      <c r="A396" s="3">
        <v>31</v>
      </c>
      <c r="B396" t="s">
        <v>586</v>
      </c>
      <c r="C396" t="s">
        <v>12</v>
      </c>
      <c r="D396">
        <v>18</v>
      </c>
      <c r="E396" t="s">
        <v>85</v>
      </c>
      <c r="F396">
        <f>ROUND(IF(ISERROR(VLOOKUP($B396&amp;$L396,'1 этап'!$A$4:$K$519,10,FALSE)),0,VLOOKUP($B396&amp;$L396,'1 этап'!$A$4:$K$519,10,FALSE)),2)</f>
        <v>0</v>
      </c>
      <c r="G396">
        <f>ROUND(IF(ISERROR(VLOOKUP($B396&amp;$L396,'2 этап'!$A$2:$J$527,10,FALSE)),0,VLOOKUP($B396&amp;$L396,'2 этап'!$A$2:$J$527,10,FALSE)),2)</f>
        <v>147.1</v>
      </c>
      <c r="H396">
        <f>ROUND(IF(ISERROR(VLOOKUP($B396&amp;$L396,'3 этап'!$A$2:$J$527,9,FALSE)),0,VLOOKUP($B396&amp;$L396,'3 этап'!$A$2:$J$527,9,FALSE)),2)</f>
        <v>0</v>
      </c>
      <c r="I396">
        <f>ROUND(IF(ISERROR(VLOOKUP($B396&amp;$L396,'4 этап'!$A$2:$J$527,7,FALSE)),0,VLOOKUP($B396&amp;$L396,'4 этап'!$A$2:$J$527,7,FALSE)),2)</f>
        <v>117</v>
      </c>
      <c r="J396">
        <f>ROUND(IF(ISERROR(VLOOKUP($B396&amp;$L396,'5 этап'!$A$2:$N$527,13,FALSE)),0,VLOOKUP($B396&amp;$L396,'5 этап'!$A$2:$N$527,13,FALSE)),2)</f>
        <v>124.2</v>
      </c>
      <c r="K396">
        <f>LARGE(F396:I396,1)+LARGE(F396:I396,2)+LARGE(F396:I396,3)+J396</f>
        <v>388.3</v>
      </c>
      <c r="L396" t="s">
        <v>892</v>
      </c>
    </row>
    <row r="397" spans="1:12" x14ac:dyDescent="0.35">
      <c r="A397" s="3">
        <v>32</v>
      </c>
      <c r="B397" t="s">
        <v>585</v>
      </c>
      <c r="C397" t="s">
        <v>12</v>
      </c>
      <c r="D397">
        <v>18</v>
      </c>
      <c r="E397" t="s">
        <v>20</v>
      </c>
      <c r="F397">
        <f>ROUND(IF(ISERROR(VLOOKUP($B397&amp;$L397,'1 этап'!$A$4:$K$519,10,FALSE)),0,VLOOKUP($B397&amp;$L397,'1 этап'!$A$4:$K$519,10,FALSE)),2)</f>
        <v>0</v>
      </c>
      <c r="G397">
        <f>ROUND(IF(ISERROR(VLOOKUP($B397&amp;$L397,'2 этап'!$A$2:$J$527,10,FALSE)),0,VLOOKUP($B397&amp;$L397,'2 этап'!$A$2:$J$527,10,FALSE)),2)</f>
        <v>165.1</v>
      </c>
      <c r="H397">
        <f>ROUND(IF(ISERROR(VLOOKUP($B397&amp;$L397,'3 этап'!$A$2:$J$527,9,FALSE)),0,VLOOKUP($B397&amp;$L397,'3 этап'!$A$2:$J$527,9,FALSE)),2)</f>
        <v>90.6</v>
      </c>
      <c r="I397">
        <f>ROUND(IF(ISERROR(VLOOKUP($B397&amp;$L397,'4 этап'!$A$2:$J$527,7,FALSE)),0,VLOOKUP($B397&amp;$L397,'4 этап'!$A$2:$J$527,7,FALSE)),2)</f>
        <v>0</v>
      </c>
      <c r="J397">
        <f>ROUND(IF(ISERROR(VLOOKUP($B397&amp;$L397,'5 этап'!$A$2:$N$527,13,FALSE)),0,VLOOKUP($B397&amp;$L397,'5 этап'!$A$2:$N$527,13,FALSE)),2)</f>
        <v>121.3</v>
      </c>
      <c r="K397">
        <f>LARGE(F397:I397,1)+LARGE(F397:I397,2)+LARGE(F397:I397,3)+J397</f>
        <v>377</v>
      </c>
      <c r="L397" t="s">
        <v>892</v>
      </c>
    </row>
    <row r="398" spans="1:12" x14ac:dyDescent="0.35">
      <c r="A398" s="3">
        <v>33</v>
      </c>
      <c r="B398" t="s">
        <v>250</v>
      </c>
      <c r="C398" t="s">
        <v>12</v>
      </c>
      <c r="D398">
        <v>18</v>
      </c>
      <c r="E398" t="s">
        <v>529</v>
      </c>
      <c r="F398">
        <f>ROUND(IF(ISERROR(VLOOKUP($B398&amp;$L398,'1 этап'!$A$4:$K$519,10,FALSE)),0,VLOOKUP($B398&amp;$L398,'1 этап'!$A$4:$K$519,10,FALSE)),2)</f>
        <v>140.19999999999999</v>
      </c>
      <c r="G398">
        <f>ROUND(IF(ISERROR(VLOOKUP($B398&amp;$L398,'2 этап'!$A$2:$J$527,10,FALSE)),0,VLOOKUP($B398&amp;$L398,'2 этап'!$A$2:$J$527,10,FALSE)),2)</f>
        <v>0</v>
      </c>
      <c r="H398">
        <f>ROUND(IF(ISERROR(VLOOKUP($B398&amp;$L398,'3 этап'!$A$2:$J$527,9,FALSE)),0,VLOOKUP($B398&amp;$L398,'3 этап'!$A$2:$J$527,9,FALSE)),2)</f>
        <v>129.80000000000001</v>
      </c>
      <c r="I398">
        <f>ROUND(IF(ISERROR(VLOOKUP($B398&amp;$L398,'4 этап'!$A$2:$J$527,7,FALSE)),0,VLOOKUP($B398&amp;$L398,'4 этап'!$A$2:$J$527,7,FALSE)),2)</f>
        <v>93</v>
      </c>
      <c r="J398">
        <f>ROUND(IF(ISERROR(VLOOKUP($B398&amp;$L398,'5 этап'!$A$2:$N$527,13,FALSE)),0,VLOOKUP($B398&amp;$L398,'5 этап'!$A$2:$N$527,13,FALSE)),2)</f>
        <v>0</v>
      </c>
      <c r="K398">
        <f>LARGE(F398:I398,1)+LARGE(F398:I398,2)+LARGE(F398:I398,3)+J398</f>
        <v>363</v>
      </c>
      <c r="L398" t="s">
        <v>892</v>
      </c>
    </row>
    <row r="399" spans="1:12" x14ac:dyDescent="0.35">
      <c r="A399" s="3">
        <v>34</v>
      </c>
      <c r="B399" t="s">
        <v>279</v>
      </c>
      <c r="C399" t="s">
        <v>12</v>
      </c>
      <c r="D399">
        <v>18</v>
      </c>
      <c r="E399" t="s">
        <v>45</v>
      </c>
      <c r="F399">
        <f>ROUND(IF(ISERROR(VLOOKUP($B399&amp;$L399,'1 этап'!$A$4:$K$519,10,FALSE)),0,VLOOKUP($B399&amp;$L399,'1 этап'!$A$4:$K$519,10,FALSE)),2)</f>
        <v>27.7</v>
      </c>
      <c r="G399">
        <f>ROUND(IF(ISERROR(VLOOKUP($B399&amp;$L399,'2 этап'!$A$2:$J$527,10,FALSE)),0,VLOOKUP($B399&amp;$L399,'2 этап'!$A$2:$J$527,10,FALSE)),2)</f>
        <v>111.7</v>
      </c>
      <c r="H399">
        <f>ROUND(IF(ISERROR(VLOOKUP($B399&amp;$L399,'3 этап'!$A$2:$J$527,9,FALSE)),0,VLOOKUP($B399&amp;$L399,'3 этап'!$A$2:$J$527,9,FALSE)),2)</f>
        <v>65.400000000000006</v>
      </c>
      <c r="I399">
        <f>ROUND(IF(ISERROR(VLOOKUP($B399&amp;$L399,'4 этап'!$A$2:$J$527,7,FALSE)),0,VLOOKUP($B399&amp;$L399,'4 этап'!$A$2:$J$527,7,FALSE)),2)</f>
        <v>102.4</v>
      </c>
      <c r="J399">
        <f>ROUND(IF(ISERROR(VLOOKUP($B399&amp;$L399,'5 этап'!$A$2:$N$527,13,FALSE)),0,VLOOKUP($B399&amp;$L399,'5 этап'!$A$2:$N$527,13,FALSE)),2)</f>
        <v>78.900000000000006</v>
      </c>
      <c r="K399">
        <f>LARGE(F399:I399,1)+LARGE(F399:I399,2)+LARGE(F399:I399,3)+J399</f>
        <v>358.4</v>
      </c>
      <c r="L399" t="s">
        <v>892</v>
      </c>
    </row>
    <row r="400" spans="1:12" x14ac:dyDescent="0.35">
      <c r="A400" s="3">
        <v>35</v>
      </c>
      <c r="B400" t="s">
        <v>256</v>
      </c>
      <c r="C400" t="s">
        <v>12</v>
      </c>
      <c r="D400">
        <v>18</v>
      </c>
      <c r="E400" t="s">
        <v>45</v>
      </c>
      <c r="F400">
        <f>ROUND(IF(ISERROR(VLOOKUP($B400&amp;$L400,'1 этап'!$A$4:$K$519,10,FALSE)),0,VLOOKUP($B400&amp;$L400,'1 этап'!$A$4:$K$519,10,FALSE)),2)</f>
        <v>126.9</v>
      </c>
      <c r="G400">
        <f>ROUND(IF(ISERROR(VLOOKUP($B400&amp;$L400,'2 этап'!$A$2:$J$527,10,FALSE)),0,VLOOKUP($B400&amp;$L400,'2 этап'!$A$2:$J$527,10,FALSE)),2)</f>
        <v>1</v>
      </c>
      <c r="H400">
        <f>ROUND(IF(ISERROR(VLOOKUP($B400&amp;$L400,'3 этап'!$A$2:$J$527,9,FALSE)),0,VLOOKUP($B400&amp;$L400,'3 этап'!$A$2:$J$527,9,FALSE)),2)</f>
        <v>133.69999999999999</v>
      </c>
      <c r="I400">
        <f>ROUND(IF(ISERROR(VLOOKUP($B400&amp;$L400,'4 этап'!$A$2:$J$527,7,FALSE)),0,VLOOKUP($B400&amp;$L400,'4 этап'!$A$2:$J$527,7,FALSE)),2)</f>
        <v>0</v>
      </c>
      <c r="J400">
        <f>ROUND(IF(ISERROR(VLOOKUP($B400&amp;$L400,'5 этап'!$A$2:$N$527,13,FALSE)),0,VLOOKUP($B400&amp;$L400,'5 этап'!$A$2:$N$527,13,FALSE)),2)</f>
        <v>94.8</v>
      </c>
      <c r="K400">
        <f>LARGE(F400:I400,1)+LARGE(F400:I400,2)+LARGE(F400:I400,3)+J400</f>
        <v>356.40000000000003</v>
      </c>
      <c r="L400" t="s">
        <v>892</v>
      </c>
    </row>
    <row r="401" spans="1:12" x14ac:dyDescent="0.35">
      <c r="A401" s="3">
        <v>36</v>
      </c>
      <c r="B401" t="s">
        <v>745</v>
      </c>
      <c r="C401" t="s">
        <v>12</v>
      </c>
      <c r="D401">
        <v>18</v>
      </c>
      <c r="E401" t="s">
        <v>34</v>
      </c>
      <c r="F401">
        <f>ROUND(IF(ISERROR(VLOOKUP($B401&amp;$L401,'1 этап'!$A$4:$K$519,10,FALSE)),0,VLOOKUP($B401&amp;$L401,'1 этап'!$A$4:$K$519,10,FALSE)),2)</f>
        <v>0</v>
      </c>
      <c r="G401">
        <f>ROUND(IF(ISERROR(VLOOKUP($B401&amp;$L401,'2 этап'!$A$2:$J$527,10,FALSE)),0,VLOOKUP($B401&amp;$L401,'2 этап'!$A$2:$J$527,10,FALSE)),2)</f>
        <v>0</v>
      </c>
      <c r="H401">
        <f>ROUND(IF(ISERROR(VLOOKUP($B401&amp;$L401,'3 этап'!$A$2:$J$527,9,FALSE)),0,VLOOKUP($B401&amp;$L401,'3 этап'!$A$2:$J$527,9,FALSE)),2)</f>
        <v>154.80000000000001</v>
      </c>
      <c r="I401">
        <f>ROUND(IF(ISERROR(VLOOKUP($B401&amp;$L401,'4 этап'!$A$2:$J$527,7,FALSE)),0,VLOOKUP($B401&amp;$L401,'4 этап'!$A$2:$J$527,7,FALSE)),2)</f>
        <v>0</v>
      </c>
      <c r="J401">
        <f>ROUND(IF(ISERROR(VLOOKUP($B401&amp;$L401,'5 этап'!$A$2:$N$527,13,FALSE)),0,VLOOKUP($B401&amp;$L401,'5 этап'!$A$2:$N$527,13,FALSE)),2)</f>
        <v>182</v>
      </c>
      <c r="K401">
        <f>LARGE(F401:I401,1)+LARGE(F401:I401,2)+LARGE(F401:I401,3)+J401</f>
        <v>336.8</v>
      </c>
      <c r="L401" t="s">
        <v>892</v>
      </c>
    </row>
    <row r="402" spans="1:12" x14ac:dyDescent="0.35">
      <c r="A402" s="3">
        <v>37</v>
      </c>
      <c r="B402" t="s">
        <v>268</v>
      </c>
      <c r="C402" t="s">
        <v>12</v>
      </c>
      <c r="D402">
        <v>18</v>
      </c>
      <c r="E402" t="s">
        <v>85</v>
      </c>
      <c r="F402">
        <f>ROUND(IF(ISERROR(VLOOKUP($B402&amp;$L402,'1 этап'!$A$4:$K$519,10,FALSE)),0,VLOOKUP($B402&amp;$L402,'1 этап'!$A$4:$K$519,10,FALSE)),2)</f>
        <v>85.2</v>
      </c>
      <c r="G402">
        <f>ROUND(IF(ISERROR(VLOOKUP($B402&amp;$L402,'2 этап'!$A$2:$J$527,10,FALSE)),0,VLOOKUP($B402&amp;$L402,'2 этап'!$A$2:$J$527,10,FALSE)),2)</f>
        <v>119</v>
      </c>
      <c r="H402">
        <f>ROUND(IF(ISERROR(VLOOKUP($B402&amp;$L402,'3 этап'!$A$2:$J$527,9,FALSE)),0,VLOOKUP($B402&amp;$L402,'3 этап'!$A$2:$J$527,9,FALSE)),2)</f>
        <v>92.6</v>
      </c>
      <c r="I402">
        <f>ROUND(IF(ISERROR(VLOOKUP($B402&amp;$L402,'4 этап'!$A$2:$J$527,7,FALSE)),0,VLOOKUP($B402&amp;$L402,'4 этап'!$A$2:$J$527,7,FALSE)),2)</f>
        <v>97.9</v>
      </c>
      <c r="J402">
        <f>ROUND(IF(ISERROR(VLOOKUP($B402&amp;$L402,'5 этап'!$A$2:$N$527,13,FALSE)),0,VLOOKUP($B402&amp;$L402,'5 этап'!$A$2:$N$527,13,FALSE)),2)</f>
        <v>6.1</v>
      </c>
      <c r="K402">
        <f>LARGE(F402:I402,1)+LARGE(F402:I402,2)+LARGE(F402:I402,3)+J402</f>
        <v>315.60000000000002</v>
      </c>
      <c r="L402" t="s">
        <v>892</v>
      </c>
    </row>
    <row r="403" spans="1:12" x14ac:dyDescent="0.35">
      <c r="A403" s="3">
        <v>38</v>
      </c>
      <c r="B403" t="s">
        <v>252</v>
      </c>
      <c r="C403" t="s">
        <v>12</v>
      </c>
      <c r="D403">
        <v>18</v>
      </c>
      <c r="E403" t="s">
        <v>96</v>
      </c>
      <c r="F403">
        <f>ROUND(IF(ISERROR(VLOOKUP($B403&amp;$L403,'1 этап'!$A$4:$K$519,10,FALSE)),0,VLOOKUP($B403&amp;$L403,'1 этап'!$A$4:$K$519,10,FALSE)),2)</f>
        <v>132.9</v>
      </c>
      <c r="G403">
        <f>ROUND(IF(ISERROR(VLOOKUP($B403&amp;$L403,'2 этап'!$A$2:$J$527,10,FALSE)),0,VLOOKUP($B403&amp;$L403,'2 этап'!$A$2:$J$527,10,FALSE)),2)</f>
        <v>177.1</v>
      </c>
      <c r="H403">
        <f>ROUND(IF(ISERROR(VLOOKUP($B403&amp;$L403,'3 этап'!$A$2:$J$527,9,FALSE)),0,VLOOKUP($B403&amp;$L403,'3 этап'!$A$2:$J$527,9,FALSE)),2)</f>
        <v>0</v>
      </c>
      <c r="I403">
        <f>ROUND(IF(ISERROR(VLOOKUP($B403&amp;$L403,'4 этап'!$A$2:$J$527,7,FALSE)),0,VLOOKUP($B403&amp;$L403,'4 этап'!$A$2:$J$527,7,FALSE)),2)</f>
        <v>0</v>
      </c>
      <c r="J403">
        <f>ROUND(IF(ISERROR(VLOOKUP($B403&amp;$L403,'5 этап'!$A$2:$N$527,13,FALSE)),0,VLOOKUP($B403&amp;$L403,'5 этап'!$A$2:$N$527,13,FALSE)),2)</f>
        <v>0</v>
      </c>
      <c r="K403">
        <f>LARGE(F403:I403,1)+LARGE(F403:I403,2)+LARGE(F403:I403,3)+J403</f>
        <v>310</v>
      </c>
      <c r="L403" t="s">
        <v>892</v>
      </c>
    </row>
    <row r="404" spans="1:12" x14ac:dyDescent="0.35">
      <c r="A404" s="3">
        <v>39</v>
      </c>
      <c r="B404" t="s">
        <v>267</v>
      </c>
      <c r="C404" t="s">
        <v>12</v>
      </c>
      <c r="D404">
        <v>18</v>
      </c>
      <c r="E404" t="s">
        <v>45</v>
      </c>
      <c r="F404">
        <f>ROUND(IF(ISERROR(VLOOKUP($B404&amp;$L404,'1 этап'!$A$4:$K$519,10,FALSE)),0,VLOOKUP($B404&amp;$L404,'1 этап'!$A$4:$K$519,10,FALSE)),2)</f>
        <v>86.8</v>
      </c>
      <c r="G404">
        <f>ROUND(IF(ISERROR(VLOOKUP($B404&amp;$L404,'2 этап'!$A$2:$J$527,10,FALSE)),0,VLOOKUP($B404&amp;$L404,'2 этап'!$A$2:$J$527,10,FALSE)),2)</f>
        <v>0</v>
      </c>
      <c r="H404">
        <f>ROUND(IF(ISERROR(VLOOKUP($B404&amp;$L404,'3 этап'!$A$2:$J$527,9,FALSE)),0,VLOOKUP($B404&amp;$L404,'3 этап'!$A$2:$J$527,9,FALSE)),2)</f>
        <v>125</v>
      </c>
      <c r="I404">
        <f>ROUND(IF(ISERROR(VLOOKUP($B404&amp;$L404,'4 этап'!$A$2:$J$527,7,FALSE)),0,VLOOKUP($B404&amp;$L404,'4 этап'!$A$2:$J$527,7,FALSE)),2)</f>
        <v>82.8</v>
      </c>
      <c r="J404">
        <f>ROUND(IF(ISERROR(VLOOKUP($B404&amp;$L404,'5 этап'!$A$2:$N$527,13,FALSE)),0,VLOOKUP($B404&amp;$L404,'5 этап'!$A$2:$N$527,13,FALSE)),2)</f>
        <v>0</v>
      </c>
      <c r="K404">
        <f>LARGE(F404:I404,1)+LARGE(F404:I404,2)+LARGE(F404:I404,3)+J404</f>
        <v>294.60000000000002</v>
      </c>
      <c r="L404" t="s">
        <v>892</v>
      </c>
    </row>
    <row r="405" spans="1:12" x14ac:dyDescent="0.35">
      <c r="A405" s="3">
        <v>40</v>
      </c>
      <c r="B405" t="s">
        <v>280</v>
      </c>
      <c r="C405" t="s">
        <v>12</v>
      </c>
      <c r="D405">
        <v>18</v>
      </c>
      <c r="E405" t="s">
        <v>20</v>
      </c>
      <c r="F405">
        <f>ROUND(IF(ISERROR(VLOOKUP($B405&amp;$L405,'1 этап'!$A$4:$K$519,10,FALSE)),0,VLOOKUP($B405&amp;$L405,'1 этап'!$A$4:$K$519,10,FALSE)),2)</f>
        <v>25.9</v>
      </c>
      <c r="G405">
        <f>ROUND(IF(ISERROR(VLOOKUP($B405&amp;$L405,'2 этап'!$A$2:$J$527,10,FALSE)),0,VLOOKUP($B405&amp;$L405,'2 этап'!$A$2:$J$527,10,FALSE)),2)</f>
        <v>94.2</v>
      </c>
      <c r="H405">
        <f>ROUND(IF(ISERROR(VLOOKUP($B405&amp;$L405,'3 этап'!$A$2:$J$527,9,FALSE)),0,VLOOKUP($B405&amp;$L405,'3 этап'!$A$2:$J$527,9,FALSE)),2)</f>
        <v>0</v>
      </c>
      <c r="I405">
        <f>ROUND(IF(ISERROR(VLOOKUP($B405&amp;$L405,'4 этап'!$A$2:$J$527,7,FALSE)),0,VLOOKUP($B405&amp;$L405,'4 этап'!$A$2:$J$527,7,FALSE)),2)</f>
        <v>49.3</v>
      </c>
      <c r="J405">
        <f>ROUND(IF(ISERROR(VLOOKUP($B405&amp;$L405,'5 этап'!$A$2:$N$527,13,FALSE)),0,VLOOKUP($B405&amp;$L405,'5 этап'!$A$2:$N$527,13,FALSE)),2)</f>
        <v>124.9</v>
      </c>
      <c r="K405">
        <f>LARGE(F405:I405,1)+LARGE(F405:I405,2)+LARGE(F405:I405,3)+J405</f>
        <v>294.3</v>
      </c>
      <c r="L405" t="s">
        <v>892</v>
      </c>
    </row>
    <row r="406" spans="1:12" x14ac:dyDescent="0.35">
      <c r="A406" s="3">
        <v>41</v>
      </c>
      <c r="B406" t="s">
        <v>259</v>
      </c>
      <c r="C406" t="s">
        <v>12</v>
      </c>
      <c r="D406">
        <v>18</v>
      </c>
      <c r="E406" t="s">
        <v>45</v>
      </c>
      <c r="F406">
        <f>ROUND(IF(ISERROR(VLOOKUP($B406&amp;$L406,'1 этап'!$A$4:$K$519,10,FALSE)),0,VLOOKUP($B406&amp;$L406,'1 этап'!$A$4:$K$519,10,FALSE)),2)</f>
        <v>110.5</v>
      </c>
      <c r="G406">
        <f>ROUND(IF(ISERROR(VLOOKUP($B406&amp;$L406,'2 этап'!$A$2:$J$527,10,FALSE)),0,VLOOKUP($B406&amp;$L406,'2 этап'!$A$2:$J$527,10,FALSE)),2)</f>
        <v>93.6</v>
      </c>
      <c r="H406">
        <f>ROUND(IF(ISERROR(VLOOKUP($B406&amp;$L406,'3 этап'!$A$2:$J$527,9,FALSE)),0,VLOOKUP($B406&amp;$L406,'3 этап'!$A$2:$J$527,9,FALSE)),2)</f>
        <v>84.5</v>
      </c>
      <c r="I406">
        <f>ROUND(IF(ISERROR(VLOOKUP($B406&amp;$L406,'4 этап'!$A$2:$J$527,7,FALSE)),0,VLOOKUP($B406&amp;$L406,'4 этап'!$A$2:$J$527,7,FALSE)),2)</f>
        <v>0</v>
      </c>
      <c r="J406">
        <f>ROUND(IF(ISERROR(VLOOKUP($B406&amp;$L406,'5 этап'!$A$2:$N$527,13,FALSE)),0,VLOOKUP($B406&amp;$L406,'5 этап'!$A$2:$N$527,13,FALSE)),2)</f>
        <v>0</v>
      </c>
      <c r="K406">
        <f>LARGE(F406:I406,1)+LARGE(F406:I406,2)+LARGE(F406:I406,3)+J406</f>
        <v>288.60000000000002</v>
      </c>
      <c r="L406" t="s">
        <v>892</v>
      </c>
    </row>
    <row r="407" spans="1:12" x14ac:dyDescent="0.35">
      <c r="A407" s="3">
        <v>42</v>
      </c>
      <c r="B407" t="s">
        <v>248</v>
      </c>
      <c r="C407" t="s">
        <v>12</v>
      </c>
      <c r="D407">
        <v>18</v>
      </c>
      <c r="E407" t="s">
        <v>96</v>
      </c>
      <c r="F407">
        <f>ROUND(IF(ISERROR(VLOOKUP($B407&amp;$L407,'1 этап'!$A$4:$K$519,10,FALSE)),0,VLOOKUP($B407&amp;$L407,'1 этап'!$A$4:$K$519,10,FALSE)),2)</f>
        <v>149.9</v>
      </c>
      <c r="G407">
        <f>ROUND(IF(ISERROR(VLOOKUP($B407&amp;$L407,'2 этап'!$A$2:$J$527,10,FALSE)),0,VLOOKUP($B407&amp;$L407,'2 этап'!$A$2:$J$527,10,FALSE)),2)</f>
        <v>0</v>
      </c>
      <c r="H407">
        <f>ROUND(IF(ISERROR(VLOOKUP($B407&amp;$L407,'3 этап'!$A$2:$J$527,9,FALSE)),0,VLOOKUP($B407&amp;$L407,'3 этап'!$A$2:$J$527,9,FALSE)),2)</f>
        <v>0</v>
      </c>
      <c r="I407">
        <f>ROUND(IF(ISERROR(VLOOKUP($B407&amp;$L407,'4 этап'!$A$2:$J$527,7,FALSE)),0,VLOOKUP($B407&amp;$L407,'4 этап'!$A$2:$J$527,7,FALSE)),2)</f>
        <v>0</v>
      </c>
      <c r="J407">
        <f>ROUND(IF(ISERROR(VLOOKUP($B407&amp;$L407,'5 этап'!$A$2:$N$527,13,FALSE)),0,VLOOKUP($B407&amp;$L407,'5 этап'!$A$2:$N$527,13,FALSE)),2)</f>
        <v>134</v>
      </c>
      <c r="K407">
        <f>LARGE(F407:I407,1)+LARGE(F407:I407,2)+LARGE(F407:I407,3)+J407</f>
        <v>283.89999999999998</v>
      </c>
      <c r="L407" t="s">
        <v>892</v>
      </c>
    </row>
    <row r="408" spans="1:12" x14ac:dyDescent="0.35">
      <c r="A408" s="3">
        <v>43</v>
      </c>
      <c r="B408" t="s">
        <v>288</v>
      </c>
      <c r="C408" t="s">
        <v>12</v>
      </c>
      <c r="D408">
        <v>18</v>
      </c>
      <c r="E408" t="s">
        <v>20</v>
      </c>
      <c r="F408">
        <f>ROUND(IF(ISERROR(VLOOKUP($B408&amp;$L408,'1 этап'!$A$4:$K$519,10,FALSE)),0,VLOOKUP($B408&amp;$L408,'1 этап'!$A$4:$K$519,10,FALSE)),2)</f>
        <v>1</v>
      </c>
      <c r="G408">
        <f>ROUND(IF(ISERROR(VLOOKUP($B408&amp;$L408,'2 этап'!$A$2:$J$527,10,FALSE)),0,VLOOKUP($B408&amp;$L408,'2 этап'!$A$2:$J$527,10,FALSE)),2)</f>
        <v>49.3</v>
      </c>
      <c r="H408">
        <f>ROUND(IF(ISERROR(VLOOKUP($B408&amp;$L408,'3 этап'!$A$2:$J$527,9,FALSE)),0,VLOOKUP($B408&amp;$L408,'3 этап'!$A$2:$J$527,9,FALSE)),2)</f>
        <v>0</v>
      </c>
      <c r="I408">
        <f>ROUND(IF(ISERROR(VLOOKUP($B408&amp;$L408,'4 этап'!$A$2:$J$527,7,FALSE)),0,VLOOKUP($B408&amp;$L408,'4 этап'!$A$2:$J$527,7,FALSE)),2)</f>
        <v>163.5</v>
      </c>
      <c r="J408">
        <f>ROUND(IF(ISERROR(VLOOKUP($B408&amp;$L408,'5 этап'!$A$2:$N$527,13,FALSE)),0,VLOOKUP($B408&amp;$L408,'5 этап'!$A$2:$N$527,13,FALSE)),2)</f>
        <v>53.4</v>
      </c>
      <c r="K408">
        <f>LARGE(F408:I408,1)+LARGE(F408:I408,2)+LARGE(F408:I408,3)+J408</f>
        <v>267.2</v>
      </c>
      <c r="L408" t="s">
        <v>892</v>
      </c>
    </row>
    <row r="409" spans="1:12" x14ac:dyDescent="0.35">
      <c r="A409" s="3">
        <v>44</v>
      </c>
      <c r="B409" t="s">
        <v>298</v>
      </c>
      <c r="C409" t="s">
        <v>12</v>
      </c>
      <c r="D409">
        <v>18</v>
      </c>
      <c r="E409" t="s">
        <v>17</v>
      </c>
      <c r="F409">
        <f>ROUND(IF(ISERROR(VLOOKUP($B409&amp;$L409,'1 этап'!$A$4:$K$519,10,FALSE)),0,VLOOKUP($B409&amp;$L409,'1 этап'!$A$4:$K$519,10,FALSE)),2)</f>
        <v>0</v>
      </c>
      <c r="G409">
        <f>ROUND(IF(ISERROR(VLOOKUP($B409&amp;$L409,'2 этап'!$A$2:$J$527,10,FALSE)),0,VLOOKUP($B409&amp;$L409,'2 этап'!$A$2:$J$527,10,FALSE)),2)</f>
        <v>0</v>
      </c>
      <c r="H409">
        <f>ROUND(IF(ISERROR(VLOOKUP($B409&amp;$L409,'3 этап'!$A$2:$J$527,9,FALSE)),0,VLOOKUP($B409&amp;$L409,'3 этап'!$A$2:$J$527,9,FALSE)),2)</f>
        <v>12.9</v>
      </c>
      <c r="I409">
        <f>ROUND(IF(ISERROR(VLOOKUP($B409&amp;$L409,'4 этап'!$A$2:$J$527,7,FALSE)),0,VLOOKUP($B409&amp;$L409,'4 этап'!$A$2:$J$527,7,FALSE)),2)</f>
        <v>139.1</v>
      </c>
      <c r="J409">
        <f>ROUND(IF(ISERROR(VLOOKUP($B409&amp;$L409,'5 этап'!$A$2:$N$527,13,FALSE)),0,VLOOKUP($B409&amp;$L409,'5 этап'!$A$2:$N$527,13,FALSE)),2)</f>
        <v>108.5</v>
      </c>
      <c r="K409">
        <f>LARGE(F409:I409,1)+LARGE(F409:I409,2)+LARGE(F409:I409,3)+J409</f>
        <v>260.5</v>
      </c>
      <c r="L409" t="s">
        <v>892</v>
      </c>
    </row>
    <row r="410" spans="1:12" x14ac:dyDescent="0.35">
      <c r="A410" s="3">
        <v>45</v>
      </c>
      <c r="B410" t="s">
        <v>747</v>
      </c>
      <c r="C410" t="s">
        <v>493</v>
      </c>
      <c r="D410" t="s">
        <v>494</v>
      </c>
      <c r="E410" t="s">
        <v>495</v>
      </c>
      <c r="F410">
        <f>ROUND(IF(ISERROR(VLOOKUP($B410&amp;$L410,'1 этап'!$A$4:$K$519,10,FALSE)),0,VLOOKUP($B410&amp;$L410,'1 этап'!$A$4:$K$519,10,FALSE)),2)</f>
        <v>0</v>
      </c>
      <c r="G410">
        <f>ROUND(IF(ISERROR(VLOOKUP($B410&amp;$L410,'2 этап'!$A$2:$J$527,10,FALSE)),0,VLOOKUP($B410&amp;$L410,'2 этап'!$A$2:$J$527,10,FALSE)),2)</f>
        <v>0</v>
      </c>
      <c r="H410">
        <f>ROUND(IF(ISERROR(VLOOKUP($B410&amp;$L410,'3 этап'!$A$2:$J$527,9,FALSE)),0,VLOOKUP($B410&amp;$L410,'3 этап'!$A$2:$J$527,9,FALSE)),2)</f>
        <v>131.80000000000001</v>
      </c>
      <c r="I410">
        <f>ROUND(IF(ISERROR(VLOOKUP($B410&amp;$L410,'4 этап'!$A$2:$J$527,7,FALSE)),0,VLOOKUP($B410&amp;$L410,'4 этап'!$A$2:$J$527,7,FALSE)),2)</f>
        <v>128.4</v>
      </c>
      <c r="J410">
        <f>ROUND(IF(ISERROR(VLOOKUP($B410&amp;$L410,'5 этап'!$A$2:$N$527,13,FALSE)),0,VLOOKUP($B410&amp;$L410,'5 этап'!$A$2:$N$527,13,FALSE)),2)</f>
        <v>0</v>
      </c>
      <c r="K410">
        <f>LARGE(F410:I410,1)+LARGE(F410:I410,2)+LARGE(F410:I410,3)+J410</f>
        <v>260.20000000000005</v>
      </c>
      <c r="L410" t="s">
        <v>892</v>
      </c>
    </row>
    <row r="411" spans="1:12" x14ac:dyDescent="0.35">
      <c r="A411" s="3">
        <v>46</v>
      </c>
      <c r="B411" t="s">
        <v>254</v>
      </c>
      <c r="C411" t="s">
        <v>12</v>
      </c>
      <c r="D411">
        <v>18</v>
      </c>
      <c r="E411" t="s">
        <v>15</v>
      </c>
      <c r="F411">
        <f>ROUND(IF(ISERROR(VLOOKUP($B411&amp;$L411,'1 этап'!$A$4:$K$519,10,FALSE)),0,VLOOKUP($B411&amp;$L411,'1 этап'!$A$4:$K$519,10,FALSE)),2)</f>
        <v>128</v>
      </c>
      <c r="G411">
        <f>ROUND(IF(ISERROR(VLOOKUP($B411&amp;$L411,'2 этап'!$A$2:$J$527,10,FALSE)),0,VLOOKUP($B411&amp;$L411,'2 этап'!$A$2:$J$527,10,FALSE)),2)</f>
        <v>130.69999999999999</v>
      </c>
      <c r="H411">
        <f>ROUND(IF(ISERROR(VLOOKUP($B411&amp;$L411,'3 этап'!$A$2:$J$527,9,FALSE)),0,VLOOKUP($B411&amp;$L411,'3 этап'!$A$2:$J$527,9,FALSE)),2)</f>
        <v>0</v>
      </c>
      <c r="I411">
        <f>ROUND(IF(ISERROR(VLOOKUP($B411&amp;$L411,'4 этап'!$A$2:$J$527,7,FALSE)),0,VLOOKUP($B411&amp;$L411,'4 этап'!$A$2:$J$527,7,FALSE)),2)</f>
        <v>0</v>
      </c>
      <c r="J411">
        <f>ROUND(IF(ISERROR(VLOOKUP($B411&amp;$L411,'5 этап'!$A$2:$N$527,13,FALSE)),0,VLOOKUP($B411&amp;$L411,'5 этап'!$A$2:$N$527,13,FALSE)),2)</f>
        <v>0</v>
      </c>
      <c r="K411">
        <f>LARGE(F411:I411,1)+LARGE(F411:I411,2)+LARGE(F411:I411,3)+J411</f>
        <v>258.7</v>
      </c>
      <c r="L411" t="s">
        <v>892</v>
      </c>
    </row>
    <row r="412" spans="1:12" x14ac:dyDescent="0.35">
      <c r="A412" s="3">
        <v>47</v>
      </c>
      <c r="B412" t="s">
        <v>261</v>
      </c>
      <c r="C412" t="s">
        <v>12</v>
      </c>
      <c r="D412">
        <v>18</v>
      </c>
      <c r="E412" t="s">
        <v>45</v>
      </c>
      <c r="F412">
        <f>ROUND(IF(ISERROR(VLOOKUP($B412&amp;$L412,'1 этап'!$A$4:$K$519,10,FALSE)),0,VLOOKUP($B412&amp;$L412,'1 этап'!$A$4:$K$519,10,FALSE)),2)</f>
        <v>99.5</v>
      </c>
      <c r="G412">
        <f>ROUND(IF(ISERROR(VLOOKUP($B412&amp;$L412,'2 этап'!$A$2:$J$527,10,FALSE)),0,VLOOKUP($B412&amp;$L412,'2 этап'!$A$2:$J$527,10,FALSE)),2)</f>
        <v>151.69999999999999</v>
      </c>
      <c r="H412">
        <f>ROUND(IF(ISERROR(VLOOKUP($B412&amp;$L412,'3 этап'!$A$2:$J$527,9,FALSE)),0,VLOOKUP($B412&amp;$L412,'3 этап'!$A$2:$J$527,9,FALSE)),2)</f>
        <v>0</v>
      </c>
      <c r="I412">
        <f>ROUND(IF(ISERROR(VLOOKUP($B412&amp;$L412,'4 этап'!$A$2:$J$527,7,FALSE)),0,VLOOKUP($B412&amp;$L412,'4 этап'!$A$2:$J$527,7,FALSE)),2)</f>
        <v>0</v>
      </c>
      <c r="J412">
        <f>ROUND(IF(ISERROR(VLOOKUP($B412&amp;$L412,'5 этап'!$A$2:$N$527,13,FALSE)),0,VLOOKUP($B412&amp;$L412,'5 этап'!$A$2:$N$527,13,FALSE)),2)</f>
        <v>0</v>
      </c>
      <c r="K412">
        <f>LARGE(F412:I412,1)+LARGE(F412:I412,2)+LARGE(F412:I412,3)+J412</f>
        <v>251.2</v>
      </c>
      <c r="L412" t="s">
        <v>892</v>
      </c>
    </row>
    <row r="413" spans="1:12" x14ac:dyDescent="0.35">
      <c r="A413" s="3">
        <v>48</v>
      </c>
      <c r="B413" t="s">
        <v>596</v>
      </c>
      <c r="C413" t="s">
        <v>12</v>
      </c>
      <c r="D413">
        <v>18</v>
      </c>
      <c r="E413" t="s">
        <v>53</v>
      </c>
      <c r="F413">
        <f>ROUND(IF(ISERROR(VLOOKUP($B413&amp;$L413,'1 этап'!$A$4:$K$519,10,FALSE)),0,VLOOKUP($B413&amp;$L413,'1 этап'!$A$4:$K$519,10,FALSE)),2)</f>
        <v>0</v>
      </c>
      <c r="G413">
        <f>ROUND(IF(ISERROR(VLOOKUP($B413&amp;$L413,'2 этап'!$A$2:$J$527,10,FALSE)),0,VLOOKUP($B413&amp;$L413,'2 этап'!$A$2:$J$527,10,FALSE)),2)</f>
        <v>0</v>
      </c>
      <c r="H413">
        <f>ROUND(IF(ISERROR(VLOOKUP($B413&amp;$L413,'3 этап'!$A$2:$J$527,9,FALSE)),0,VLOOKUP($B413&amp;$L413,'3 этап'!$A$2:$J$527,9,FALSE)),2)</f>
        <v>83.2</v>
      </c>
      <c r="I413">
        <f>ROUND(IF(ISERROR(VLOOKUP($B413&amp;$L413,'4 этап'!$A$2:$J$527,7,FALSE)),0,VLOOKUP($B413&amp;$L413,'4 этап'!$A$2:$J$527,7,FALSE)),2)</f>
        <v>153.69999999999999</v>
      </c>
      <c r="J413">
        <f>ROUND(IF(ISERROR(VLOOKUP($B413&amp;$L413,'5 этап'!$A$2:$N$527,13,FALSE)),0,VLOOKUP($B413&amp;$L413,'5 этап'!$A$2:$N$527,13,FALSE)),2)</f>
        <v>0</v>
      </c>
      <c r="K413">
        <f>LARGE(F413:I413,1)+LARGE(F413:I413,2)+LARGE(F413:I413,3)+J413</f>
        <v>236.89999999999998</v>
      </c>
      <c r="L413" t="s">
        <v>892</v>
      </c>
    </row>
    <row r="414" spans="1:12" x14ac:dyDescent="0.35">
      <c r="A414" s="3">
        <v>49</v>
      </c>
      <c r="B414" t="s">
        <v>275</v>
      </c>
      <c r="C414" t="s">
        <v>12</v>
      </c>
      <c r="D414">
        <v>18</v>
      </c>
      <c r="E414" t="s">
        <v>45</v>
      </c>
      <c r="F414">
        <f>ROUND(IF(ISERROR(VLOOKUP($B414&amp;$L414,'1 этап'!$A$4:$K$519,10,FALSE)),0,VLOOKUP($B414&amp;$L414,'1 этап'!$A$4:$K$519,10,FALSE)),2)</f>
        <v>56.5</v>
      </c>
      <c r="G414">
        <f>ROUND(IF(ISERROR(VLOOKUP($B414&amp;$L414,'2 этап'!$A$2:$J$527,10,FALSE)),0,VLOOKUP($B414&amp;$L414,'2 этап'!$A$2:$J$527,10,FALSE)),2)</f>
        <v>0</v>
      </c>
      <c r="H414">
        <f>ROUND(IF(ISERROR(VLOOKUP($B414&amp;$L414,'3 этап'!$A$2:$J$527,9,FALSE)),0,VLOOKUP($B414&amp;$L414,'3 этап'!$A$2:$J$527,9,FALSE)),2)</f>
        <v>174.2</v>
      </c>
      <c r="I414">
        <f>ROUND(IF(ISERROR(VLOOKUP($B414&amp;$L414,'4 этап'!$A$2:$J$527,7,FALSE)),0,VLOOKUP($B414&amp;$L414,'4 этап'!$A$2:$J$527,7,FALSE)),2)</f>
        <v>0</v>
      </c>
      <c r="J414">
        <f>ROUND(IF(ISERROR(VLOOKUP($B414&amp;$L414,'5 этап'!$A$2:$N$527,13,FALSE)),0,VLOOKUP($B414&amp;$L414,'5 этап'!$A$2:$N$527,13,FALSE)),2)</f>
        <v>0</v>
      </c>
      <c r="K414">
        <f>LARGE(F414:I414,1)+LARGE(F414:I414,2)+LARGE(F414:I414,3)+J414</f>
        <v>230.7</v>
      </c>
      <c r="L414" t="s">
        <v>892</v>
      </c>
    </row>
    <row r="415" spans="1:12" x14ac:dyDescent="0.35">
      <c r="A415" s="3">
        <v>50</v>
      </c>
      <c r="B415" t="s">
        <v>748</v>
      </c>
      <c r="C415" t="s">
        <v>12</v>
      </c>
      <c r="D415">
        <v>18</v>
      </c>
      <c r="E415" t="s">
        <v>53</v>
      </c>
      <c r="F415">
        <f>ROUND(IF(ISERROR(VLOOKUP($B415&amp;$L415,'1 этап'!$A$4:$K$519,10,FALSE)),0,VLOOKUP($B415&amp;$L415,'1 этап'!$A$4:$K$519,10,FALSE)),2)</f>
        <v>0</v>
      </c>
      <c r="G415">
        <f>ROUND(IF(ISERROR(VLOOKUP($B415&amp;$L415,'2 этап'!$A$2:$J$527,10,FALSE)),0,VLOOKUP($B415&amp;$L415,'2 этап'!$A$2:$J$527,10,FALSE)),2)</f>
        <v>0</v>
      </c>
      <c r="H415">
        <f>ROUND(IF(ISERROR(VLOOKUP($B415&amp;$L415,'3 этап'!$A$2:$J$527,9,FALSE)),0,VLOOKUP($B415&amp;$L415,'3 этап'!$A$2:$J$527,9,FALSE)),2)</f>
        <v>105.5</v>
      </c>
      <c r="I415">
        <f>ROUND(IF(ISERROR(VLOOKUP($B415&amp;$L415,'4 этап'!$A$2:$J$527,7,FALSE)),0,VLOOKUP($B415&amp;$L415,'4 этап'!$A$2:$J$527,7,FALSE)),2)</f>
        <v>118</v>
      </c>
      <c r="J415">
        <f>ROUND(IF(ISERROR(VLOOKUP($B415&amp;$L415,'5 этап'!$A$2:$N$527,13,FALSE)),0,VLOOKUP($B415&amp;$L415,'5 этап'!$A$2:$N$527,13,FALSE)),2)</f>
        <v>0</v>
      </c>
      <c r="K415">
        <f>LARGE(F415:I415,1)+LARGE(F415:I415,2)+LARGE(F415:I415,3)+J415</f>
        <v>223.5</v>
      </c>
      <c r="L415" t="s">
        <v>892</v>
      </c>
    </row>
    <row r="416" spans="1:12" x14ac:dyDescent="0.35">
      <c r="A416" s="3">
        <v>51</v>
      </c>
      <c r="B416" t="s">
        <v>273</v>
      </c>
      <c r="C416" t="s">
        <v>12</v>
      </c>
      <c r="D416">
        <v>18</v>
      </c>
      <c r="E416" t="s">
        <v>45</v>
      </c>
      <c r="F416">
        <f>ROUND(IF(ISERROR(VLOOKUP($B416&amp;$L416,'1 этап'!$A$4:$K$519,10,FALSE)),0,VLOOKUP($B416&amp;$L416,'1 этап'!$A$4:$K$519,10,FALSE)),2)</f>
        <v>64.7</v>
      </c>
      <c r="G416">
        <f>ROUND(IF(ISERROR(VLOOKUP($B416&amp;$L416,'2 этап'!$A$2:$J$527,10,FALSE)),0,VLOOKUP($B416&amp;$L416,'2 этап'!$A$2:$J$527,10,FALSE)),2)</f>
        <v>0</v>
      </c>
      <c r="H416">
        <f>ROUND(IF(ISERROR(VLOOKUP($B416&amp;$L416,'3 этап'!$A$2:$J$527,9,FALSE)),0,VLOOKUP($B416&amp;$L416,'3 этап'!$A$2:$J$527,9,FALSE)),2)</f>
        <v>0</v>
      </c>
      <c r="I416">
        <f>ROUND(IF(ISERROR(VLOOKUP($B416&amp;$L416,'4 этап'!$A$2:$J$527,7,FALSE)),0,VLOOKUP($B416&amp;$L416,'4 этап'!$A$2:$J$527,7,FALSE)),2)</f>
        <v>90</v>
      </c>
      <c r="J416">
        <f>ROUND(IF(ISERROR(VLOOKUP($B416&amp;$L416,'5 этап'!$A$2:$N$527,13,FALSE)),0,VLOOKUP($B416&amp;$L416,'5 этап'!$A$2:$N$527,13,FALSE)),2)</f>
        <v>38.200000000000003</v>
      </c>
      <c r="K416">
        <f>LARGE(F416:I416,1)+LARGE(F416:I416,2)+LARGE(F416:I416,3)+J416</f>
        <v>192.89999999999998</v>
      </c>
      <c r="L416" t="s">
        <v>892</v>
      </c>
    </row>
    <row r="417" spans="1:12" x14ac:dyDescent="0.35">
      <c r="A417" s="3">
        <v>52</v>
      </c>
      <c r="B417" t="s">
        <v>589</v>
      </c>
      <c r="C417" t="s">
        <v>12</v>
      </c>
      <c r="D417">
        <v>18</v>
      </c>
      <c r="E417" t="s">
        <v>529</v>
      </c>
      <c r="F417">
        <f>ROUND(IF(ISERROR(VLOOKUP($B417&amp;$L417,'1 этап'!$A$4:$K$519,10,FALSE)),0,VLOOKUP($B417&amp;$L417,'1 этап'!$A$4:$K$519,10,FALSE)),2)</f>
        <v>0</v>
      </c>
      <c r="G417">
        <f>ROUND(IF(ISERROR(VLOOKUP($B417&amp;$L417,'2 этап'!$A$2:$J$527,10,FALSE)),0,VLOOKUP($B417&amp;$L417,'2 этап'!$A$2:$J$527,10,FALSE)),2)</f>
        <v>105</v>
      </c>
      <c r="H417">
        <f>ROUND(IF(ISERROR(VLOOKUP($B417&amp;$L417,'3 этап'!$A$2:$J$527,9,FALSE)),0,VLOOKUP($B417&amp;$L417,'3 этап'!$A$2:$J$527,9,FALSE)),2)</f>
        <v>27.9</v>
      </c>
      <c r="I417">
        <f>ROUND(IF(ISERROR(VLOOKUP($B417&amp;$L417,'4 этап'!$A$2:$J$527,7,FALSE)),0,VLOOKUP($B417&amp;$L417,'4 этап'!$A$2:$J$527,7,FALSE)),2)</f>
        <v>57</v>
      </c>
      <c r="J417">
        <f>ROUND(IF(ISERROR(VLOOKUP($B417&amp;$L417,'5 этап'!$A$2:$N$527,13,FALSE)),0,VLOOKUP($B417&amp;$L417,'5 этап'!$A$2:$N$527,13,FALSE)),2)</f>
        <v>0</v>
      </c>
      <c r="K417">
        <f>LARGE(F417:I417,1)+LARGE(F417:I417,2)+LARGE(F417:I417,3)+J417</f>
        <v>189.9</v>
      </c>
      <c r="L417" t="s">
        <v>892</v>
      </c>
    </row>
    <row r="418" spans="1:12" x14ac:dyDescent="0.35">
      <c r="A418" s="3">
        <v>53</v>
      </c>
      <c r="B418" t="s">
        <v>749</v>
      </c>
      <c r="C418" t="s">
        <v>12</v>
      </c>
      <c r="D418">
        <v>18</v>
      </c>
      <c r="E418" t="s">
        <v>45</v>
      </c>
      <c r="F418">
        <f>ROUND(IF(ISERROR(VLOOKUP($B418&amp;$L418,'1 этап'!$A$4:$K$519,10,FALSE)),0,VLOOKUP($B418&amp;$L418,'1 этап'!$A$4:$K$519,10,FALSE)),2)</f>
        <v>0</v>
      </c>
      <c r="G418">
        <f>ROUND(IF(ISERROR(VLOOKUP($B418&amp;$L418,'2 этап'!$A$2:$J$527,10,FALSE)),0,VLOOKUP($B418&amp;$L418,'2 этап'!$A$2:$J$527,10,FALSE)),2)</f>
        <v>0</v>
      </c>
      <c r="H418">
        <f>ROUND(IF(ISERROR(VLOOKUP($B418&amp;$L418,'3 этап'!$A$2:$J$527,9,FALSE)),0,VLOOKUP($B418&amp;$L418,'3 этап'!$A$2:$J$527,9,FALSE)),2)</f>
        <v>80.099999999999994</v>
      </c>
      <c r="I418">
        <f>ROUND(IF(ISERROR(VLOOKUP($B418&amp;$L418,'4 этап'!$A$2:$J$527,7,FALSE)),0,VLOOKUP($B418&amp;$L418,'4 этап'!$A$2:$J$527,7,FALSE)),2)</f>
        <v>95.7</v>
      </c>
      <c r="J418">
        <f>ROUND(IF(ISERROR(VLOOKUP($B418&amp;$L418,'5 этап'!$A$2:$N$527,13,FALSE)),0,VLOOKUP($B418&amp;$L418,'5 этап'!$A$2:$N$527,13,FALSE)),2)</f>
        <v>0</v>
      </c>
      <c r="K418">
        <f>LARGE(F418:I418,1)+LARGE(F418:I418,2)+LARGE(F418:I418,3)+J418</f>
        <v>175.8</v>
      </c>
      <c r="L418" t="s">
        <v>892</v>
      </c>
    </row>
    <row r="419" spans="1:12" x14ac:dyDescent="0.35">
      <c r="A419" s="3">
        <v>54</v>
      </c>
      <c r="B419" t="s">
        <v>241</v>
      </c>
      <c r="C419" t="s">
        <v>12</v>
      </c>
      <c r="D419">
        <v>18</v>
      </c>
      <c r="E419" t="s">
        <v>34</v>
      </c>
      <c r="F419">
        <f>ROUND(IF(ISERROR(VLOOKUP($B419&amp;$L419,'1 этап'!$A$4:$K$519,10,FALSE)),0,VLOOKUP($B419&amp;$L419,'1 этап'!$A$4:$K$519,10,FALSE)),2)</f>
        <v>166.4</v>
      </c>
      <c r="G419">
        <f>ROUND(IF(ISERROR(VLOOKUP($B419&amp;$L419,'2 этап'!$A$2:$J$527,10,FALSE)),0,VLOOKUP($B419&amp;$L419,'2 этап'!$A$2:$J$527,10,FALSE)),2)</f>
        <v>0</v>
      </c>
      <c r="H419">
        <f>ROUND(IF(ISERROR(VLOOKUP($B419&amp;$L419,'3 этап'!$A$2:$J$527,9,FALSE)),0,VLOOKUP($B419&amp;$L419,'3 этап'!$A$2:$J$527,9,FALSE)),2)</f>
        <v>0</v>
      </c>
      <c r="I419">
        <f>ROUND(IF(ISERROR(VLOOKUP($B419&amp;$L419,'4 этап'!$A$2:$J$527,7,FALSE)),0,VLOOKUP($B419&amp;$L419,'4 этап'!$A$2:$J$527,7,FALSE)),2)</f>
        <v>0</v>
      </c>
      <c r="J419">
        <f>ROUND(IF(ISERROR(VLOOKUP($B419&amp;$L419,'5 этап'!$A$2:$N$527,13,FALSE)),0,VLOOKUP($B419&amp;$L419,'5 этап'!$A$2:$N$527,13,FALSE)),2)</f>
        <v>0</v>
      </c>
      <c r="K419">
        <f>LARGE(F419:I419,1)+LARGE(F419:I419,2)+LARGE(F419:I419,3)+J419</f>
        <v>166.4</v>
      </c>
      <c r="L419" t="s">
        <v>892</v>
      </c>
    </row>
    <row r="420" spans="1:12" x14ac:dyDescent="0.35">
      <c r="A420" s="3">
        <v>55</v>
      </c>
      <c r="B420" t="s">
        <v>849</v>
      </c>
      <c r="E420" t="s">
        <v>40</v>
      </c>
      <c r="F420">
        <f>ROUND(IF(ISERROR(VLOOKUP($B420&amp;$L420,'1 этап'!$A$4:$K$519,10,FALSE)),0,VLOOKUP($B420&amp;$L420,'1 этап'!$A$4:$K$519,10,FALSE)),2)</f>
        <v>0</v>
      </c>
      <c r="G420">
        <f>ROUND(IF(ISERROR(VLOOKUP($B420&amp;$L420,'2 этап'!$A$2:$J$527,10,FALSE)),0,VLOOKUP($B420&amp;$L420,'2 этап'!$A$2:$J$527,10,FALSE)),2)</f>
        <v>0</v>
      </c>
      <c r="H420">
        <f>ROUND(IF(ISERROR(VLOOKUP($B420&amp;$L420,'3 этап'!$A$2:$J$527,9,FALSE)),0,VLOOKUP($B420&amp;$L420,'3 этап'!$A$2:$J$527,9,FALSE)),2)</f>
        <v>0</v>
      </c>
      <c r="I420">
        <f>ROUND(IF(ISERROR(VLOOKUP($B420&amp;$L420,'4 этап'!$A$2:$J$527,7,FALSE)),0,VLOOKUP($B420&amp;$L420,'4 этап'!$A$2:$J$527,7,FALSE)),2)</f>
        <v>152.4</v>
      </c>
      <c r="J420">
        <f>ROUND(IF(ISERROR(VLOOKUP($B420&amp;$L420,'5 этап'!$A$2:$N$527,13,FALSE)),0,VLOOKUP($B420&amp;$L420,'5 этап'!$A$2:$N$527,13,FALSE)),2)</f>
        <v>0</v>
      </c>
      <c r="K420">
        <f>LARGE(F420:I420,1)+LARGE(F420:I420,2)+LARGE(F420:I420,3)+J420</f>
        <v>152.4</v>
      </c>
      <c r="L420" t="s">
        <v>892</v>
      </c>
    </row>
    <row r="421" spans="1:12" x14ac:dyDescent="0.35">
      <c r="A421" s="3">
        <v>56</v>
      </c>
      <c r="B421" t="s">
        <v>217</v>
      </c>
      <c r="C421" t="s">
        <v>12</v>
      </c>
      <c r="D421">
        <v>18</v>
      </c>
      <c r="E421" t="s">
        <v>51</v>
      </c>
      <c r="F421">
        <f>ROUND(IF(ISERROR(VLOOKUP($B421&amp;$L421,'1 этап'!$A$4:$K$519,10,FALSE)),0,VLOOKUP($B421&amp;$L421,'1 этап'!$A$4:$K$519,10,FALSE)),2)</f>
        <v>0</v>
      </c>
      <c r="G421">
        <f>ROUND(IF(ISERROR(VLOOKUP($B421&amp;$L421,'2 этап'!$A$2:$J$527,10,FALSE)),0,VLOOKUP($B421&amp;$L421,'2 этап'!$A$2:$J$527,10,FALSE)),2)</f>
        <v>146.80000000000001</v>
      </c>
      <c r="H421">
        <f>ROUND(IF(ISERROR(VLOOKUP($B421&amp;$L421,'3 этап'!$A$2:$J$527,9,FALSE)),0,VLOOKUP($B421&amp;$L421,'3 этап'!$A$2:$J$527,9,FALSE)),2)</f>
        <v>0</v>
      </c>
      <c r="I421">
        <f>ROUND(IF(ISERROR(VLOOKUP($B421&amp;$L421,'4 этап'!$A$2:$J$527,7,FALSE)),0,VLOOKUP($B421&amp;$L421,'4 этап'!$A$2:$J$527,7,FALSE)),2)</f>
        <v>0</v>
      </c>
      <c r="J421">
        <f>ROUND(IF(ISERROR(VLOOKUP($B421&amp;$L421,'5 этап'!$A$2:$N$527,13,FALSE)),0,VLOOKUP($B421&amp;$L421,'5 этап'!$A$2:$N$527,13,FALSE)),2)</f>
        <v>0</v>
      </c>
      <c r="K421">
        <f>LARGE(F421:I421,1)+LARGE(F421:I421,2)+LARGE(F421:I421,3)+J421</f>
        <v>146.80000000000001</v>
      </c>
      <c r="L421" t="s">
        <v>892</v>
      </c>
    </row>
    <row r="422" spans="1:12" x14ac:dyDescent="0.35">
      <c r="A422" s="3">
        <v>57</v>
      </c>
      <c r="B422" t="s">
        <v>249</v>
      </c>
      <c r="C422" t="s">
        <v>12</v>
      </c>
      <c r="D422">
        <v>18</v>
      </c>
      <c r="E422" t="s">
        <v>49</v>
      </c>
      <c r="F422">
        <f>ROUND(IF(ISERROR(VLOOKUP($B422&amp;$L422,'1 этап'!$A$4:$K$519,10,FALSE)),0,VLOOKUP($B422&amp;$L422,'1 этап'!$A$4:$K$519,10,FALSE)),2)</f>
        <v>140.69999999999999</v>
      </c>
      <c r="G422">
        <f>ROUND(IF(ISERROR(VLOOKUP($B422&amp;$L422,'2 этап'!$A$2:$J$527,10,FALSE)),0,VLOOKUP($B422&amp;$L422,'2 этап'!$A$2:$J$527,10,FALSE)),2)</f>
        <v>0</v>
      </c>
      <c r="H422">
        <f>ROUND(IF(ISERROR(VLOOKUP($B422&amp;$L422,'3 этап'!$A$2:$J$527,9,FALSE)),0,VLOOKUP($B422&amp;$L422,'3 этап'!$A$2:$J$527,9,FALSE)),2)</f>
        <v>0</v>
      </c>
      <c r="I422">
        <f>ROUND(IF(ISERROR(VLOOKUP($B422&amp;$L422,'4 этап'!$A$2:$J$527,7,FALSE)),0,VLOOKUP($B422&amp;$L422,'4 этап'!$A$2:$J$527,7,FALSE)),2)</f>
        <v>0</v>
      </c>
      <c r="J422">
        <f>ROUND(IF(ISERROR(VLOOKUP($B422&amp;$L422,'5 этап'!$A$2:$N$527,13,FALSE)),0,VLOOKUP($B422&amp;$L422,'5 этап'!$A$2:$N$527,13,FALSE)),2)</f>
        <v>0</v>
      </c>
      <c r="K422">
        <f>LARGE(F422:I422,1)+LARGE(F422:I422,2)+LARGE(F422:I422,3)+J422</f>
        <v>140.69999999999999</v>
      </c>
      <c r="L422" t="s">
        <v>892</v>
      </c>
    </row>
    <row r="423" spans="1:12" x14ac:dyDescent="0.35">
      <c r="A423" s="3">
        <v>58</v>
      </c>
      <c r="B423" t="s">
        <v>746</v>
      </c>
      <c r="C423" t="s">
        <v>12</v>
      </c>
      <c r="D423">
        <v>18</v>
      </c>
      <c r="E423" t="s">
        <v>45</v>
      </c>
      <c r="F423">
        <f>ROUND(IF(ISERROR(VLOOKUP($B423&amp;$L423,'1 этап'!$A$4:$K$519,10,FALSE)),0,VLOOKUP($B423&amp;$L423,'1 этап'!$A$4:$K$519,10,FALSE)),2)</f>
        <v>0</v>
      </c>
      <c r="G423">
        <f>ROUND(IF(ISERROR(VLOOKUP($B423&amp;$L423,'2 этап'!$A$2:$J$527,10,FALSE)),0,VLOOKUP($B423&amp;$L423,'2 этап'!$A$2:$J$527,10,FALSE)),2)</f>
        <v>0</v>
      </c>
      <c r="H423">
        <f>ROUND(IF(ISERROR(VLOOKUP($B423&amp;$L423,'3 этап'!$A$2:$J$527,9,FALSE)),0,VLOOKUP($B423&amp;$L423,'3 этап'!$A$2:$J$527,9,FALSE)),2)</f>
        <v>136.19999999999999</v>
      </c>
      <c r="I423">
        <f>ROUND(IF(ISERROR(VLOOKUP($B423&amp;$L423,'4 этап'!$A$2:$J$527,7,FALSE)),0,VLOOKUP($B423&amp;$L423,'4 этап'!$A$2:$J$527,7,FALSE)),2)</f>
        <v>0</v>
      </c>
      <c r="J423">
        <f>ROUND(IF(ISERROR(VLOOKUP($B423&amp;$L423,'5 этап'!$A$2:$N$527,13,FALSE)),0,VLOOKUP($B423&amp;$L423,'5 этап'!$A$2:$N$527,13,FALSE)),2)</f>
        <v>0</v>
      </c>
      <c r="K423">
        <f>LARGE(F423:I423,1)+LARGE(F423:I423,2)+LARGE(F423:I423,3)+J423</f>
        <v>136.19999999999999</v>
      </c>
      <c r="L423" t="s">
        <v>892</v>
      </c>
    </row>
    <row r="424" spans="1:12" x14ac:dyDescent="0.35">
      <c r="A424" s="3">
        <v>59</v>
      </c>
      <c r="B424" t="s">
        <v>291</v>
      </c>
      <c r="C424" t="s">
        <v>12</v>
      </c>
      <c r="D424">
        <v>18</v>
      </c>
      <c r="E424" t="s">
        <v>51</v>
      </c>
      <c r="F424">
        <f>ROUND(IF(ISERROR(VLOOKUP($B424&amp;$L424,'1 этап'!$A$4:$K$519,10,FALSE)),0,VLOOKUP($B424&amp;$L424,'1 этап'!$A$4:$K$519,10,FALSE)),2)</f>
        <v>1</v>
      </c>
      <c r="G424">
        <f>ROUND(IF(ISERROR(VLOOKUP($B424&amp;$L424,'2 этап'!$A$2:$J$527,10,FALSE)),0,VLOOKUP($B424&amp;$L424,'2 этап'!$A$2:$J$527,10,FALSE)),2)</f>
        <v>129.9</v>
      </c>
      <c r="H424">
        <f>ROUND(IF(ISERROR(VLOOKUP($B424&amp;$L424,'3 этап'!$A$2:$J$527,9,FALSE)),0,VLOOKUP($B424&amp;$L424,'3 этап'!$A$2:$J$527,9,FALSE)),2)</f>
        <v>0</v>
      </c>
      <c r="I424">
        <f>ROUND(IF(ISERROR(VLOOKUP($B424&amp;$L424,'4 этап'!$A$2:$J$527,7,FALSE)),0,VLOOKUP($B424&amp;$L424,'4 этап'!$A$2:$J$527,7,FALSE)),2)</f>
        <v>0</v>
      </c>
      <c r="J424">
        <f>ROUND(IF(ISERROR(VLOOKUP($B424&amp;$L424,'5 этап'!$A$2:$N$527,13,FALSE)),0,VLOOKUP($B424&amp;$L424,'5 этап'!$A$2:$N$527,13,FALSE)),2)</f>
        <v>0</v>
      </c>
      <c r="K424">
        <f>LARGE(F424:I424,1)+LARGE(F424:I424,2)+LARGE(F424:I424,3)+J424</f>
        <v>130.9</v>
      </c>
      <c r="L424" t="s">
        <v>892</v>
      </c>
    </row>
    <row r="425" spans="1:12" x14ac:dyDescent="0.35">
      <c r="A425" s="3">
        <v>60</v>
      </c>
      <c r="B425" t="s">
        <v>850</v>
      </c>
      <c r="E425" t="s">
        <v>27</v>
      </c>
      <c r="F425">
        <f>ROUND(IF(ISERROR(VLOOKUP($B425&amp;$L425,'1 этап'!$A$4:$K$519,10,FALSE)),0,VLOOKUP($B425&amp;$L425,'1 этап'!$A$4:$K$519,10,FALSE)),2)</f>
        <v>0</v>
      </c>
      <c r="G425">
        <f>ROUND(IF(ISERROR(VLOOKUP($B425&amp;$L425,'2 этап'!$A$2:$J$527,10,FALSE)),0,VLOOKUP($B425&amp;$L425,'2 этап'!$A$2:$J$527,10,FALSE)),2)</f>
        <v>0</v>
      </c>
      <c r="H425">
        <f>ROUND(IF(ISERROR(VLOOKUP($B425&amp;$L425,'3 этап'!$A$2:$J$527,9,FALSE)),0,VLOOKUP($B425&amp;$L425,'3 этап'!$A$2:$J$527,9,FALSE)),2)</f>
        <v>0</v>
      </c>
      <c r="I425">
        <f>ROUND(IF(ISERROR(VLOOKUP($B425&amp;$L425,'4 этап'!$A$2:$J$527,7,FALSE)),0,VLOOKUP($B425&amp;$L425,'4 этап'!$A$2:$J$527,7,FALSE)),2)</f>
        <v>125.5</v>
      </c>
      <c r="J425">
        <f>ROUND(IF(ISERROR(VLOOKUP($B425&amp;$L425,'5 этап'!$A$2:$N$527,13,FALSE)),0,VLOOKUP($B425&amp;$L425,'5 этап'!$A$2:$N$527,13,FALSE)),2)</f>
        <v>4.0999999999999996</v>
      </c>
      <c r="K425">
        <f>LARGE(F425:I425,1)+LARGE(F425:I425,2)+LARGE(F425:I425,3)+J425</f>
        <v>129.6</v>
      </c>
      <c r="L425" t="s">
        <v>892</v>
      </c>
    </row>
    <row r="426" spans="1:12" x14ac:dyDescent="0.35">
      <c r="A426" s="3">
        <v>61</v>
      </c>
      <c r="B426" t="s">
        <v>276</v>
      </c>
      <c r="C426" t="s">
        <v>12</v>
      </c>
      <c r="D426">
        <v>18</v>
      </c>
      <c r="E426" t="s">
        <v>27</v>
      </c>
      <c r="F426">
        <f>ROUND(IF(ISERROR(VLOOKUP($B426&amp;$L426,'1 этап'!$A$4:$K$519,10,FALSE)),0,VLOOKUP($B426&amp;$L426,'1 этап'!$A$4:$K$519,10,FALSE)),2)</f>
        <v>53.5</v>
      </c>
      <c r="G426">
        <f>ROUND(IF(ISERROR(VLOOKUP($B426&amp;$L426,'2 этап'!$A$2:$J$527,10,FALSE)),0,VLOOKUP($B426&amp;$L426,'2 этап'!$A$2:$J$527,10,FALSE)),2)</f>
        <v>71.900000000000006</v>
      </c>
      <c r="H426">
        <f>ROUND(IF(ISERROR(VLOOKUP($B426&amp;$L426,'3 этап'!$A$2:$J$527,9,FALSE)),0,VLOOKUP($B426&amp;$L426,'3 этап'!$A$2:$J$527,9,FALSE)),2)</f>
        <v>0</v>
      </c>
      <c r="I426">
        <f>ROUND(IF(ISERROR(VLOOKUP($B426&amp;$L426,'4 этап'!$A$2:$J$527,7,FALSE)),0,VLOOKUP($B426&amp;$L426,'4 этап'!$A$2:$J$527,7,FALSE)),2)</f>
        <v>0</v>
      </c>
      <c r="J426">
        <f>ROUND(IF(ISERROR(VLOOKUP($B426&amp;$L426,'5 этап'!$A$2:$N$527,13,FALSE)),0,VLOOKUP($B426&amp;$L426,'5 этап'!$A$2:$N$527,13,FALSE)),2)</f>
        <v>0</v>
      </c>
      <c r="K426">
        <f>LARGE(F426:I426,1)+LARGE(F426:I426,2)+LARGE(F426:I426,3)+J426</f>
        <v>125.4</v>
      </c>
      <c r="L426" t="s">
        <v>892</v>
      </c>
    </row>
    <row r="427" spans="1:12" x14ac:dyDescent="0.35">
      <c r="A427" s="3">
        <v>62</v>
      </c>
      <c r="B427" t="s">
        <v>587</v>
      </c>
      <c r="C427" t="s">
        <v>12</v>
      </c>
      <c r="D427">
        <v>18</v>
      </c>
      <c r="E427" t="s">
        <v>528</v>
      </c>
      <c r="F427">
        <f>ROUND(IF(ISERROR(VLOOKUP($B427&amp;$L427,'1 этап'!$A$4:$K$519,10,FALSE)),0,VLOOKUP($B427&amp;$L427,'1 этап'!$A$4:$K$519,10,FALSE)),2)</f>
        <v>0</v>
      </c>
      <c r="G427">
        <f>ROUND(IF(ISERROR(VLOOKUP($B427&amp;$L427,'2 этап'!$A$2:$J$527,10,FALSE)),0,VLOOKUP($B427&amp;$L427,'2 этап'!$A$2:$J$527,10,FALSE)),2)</f>
        <v>115.6</v>
      </c>
      <c r="H427">
        <f>ROUND(IF(ISERROR(VLOOKUP($B427&amp;$L427,'3 этап'!$A$2:$J$527,9,FALSE)),0,VLOOKUP($B427&amp;$L427,'3 этап'!$A$2:$J$527,9,FALSE)),2)</f>
        <v>0</v>
      </c>
      <c r="I427">
        <f>ROUND(IF(ISERROR(VLOOKUP($B427&amp;$L427,'4 этап'!$A$2:$J$527,7,FALSE)),0,VLOOKUP($B427&amp;$L427,'4 этап'!$A$2:$J$527,7,FALSE)),2)</f>
        <v>0</v>
      </c>
      <c r="J427">
        <f>ROUND(IF(ISERROR(VLOOKUP($B427&amp;$L427,'5 этап'!$A$2:$N$527,13,FALSE)),0,VLOOKUP($B427&amp;$L427,'5 этап'!$A$2:$N$527,13,FALSE)),2)</f>
        <v>0</v>
      </c>
      <c r="K427">
        <f>LARGE(F427:I427,1)+LARGE(F427:I427,2)+LARGE(F427:I427,3)+J427</f>
        <v>115.6</v>
      </c>
      <c r="L427" t="s">
        <v>892</v>
      </c>
    </row>
    <row r="428" spans="1:12" x14ac:dyDescent="0.35">
      <c r="A428" s="3">
        <v>63</v>
      </c>
      <c r="B428" t="s">
        <v>258</v>
      </c>
      <c r="C428" t="s">
        <v>12</v>
      </c>
      <c r="D428">
        <v>18</v>
      </c>
      <c r="E428" t="s">
        <v>64</v>
      </c>
      <c r="F428">
        <f>ROUND(IF(ISERROR(VLOOKUP($B428&amp;$L428,'1 этап'!$A$4:$K$519,10,FALSE)),0,VLOOKUP($B428&amp;$L428,'1 этап'!$A$4:$K$519,10,FALSE)),2)</f>
        <v>114.9</v>
      </c>
      <c r="G428">
        <f>ROUND(IF(ISERROR(VLOOKUP($B428&amp;$L428,'2 этап'!$A$2:$J$527,10,FALSE)),0,VLOOKUP($B428&amp;$L428,'2 этап'!$A$2:$J$527,10,FALSE)),2)</f>
        <v>0</v>
      </c>
      <c r="H428">
        <f>ROUND(IF(ISERROR(VLOOKUP($B428&amp;$L428,'3 этап'!$A$2:$J$527,9,FALSE)),0,VLOOKUP($B428&amp;$L428,'3 этап'!$A$2:$J$527,9,FALSE)),2)</f>
        <v>0</v>
      </c>
      <c r="I428">
        <f>ROUND(IF(ISERROR(VLOOKUP($B428&amp;$L428,'4 этап'!$A$2:$J$527,7,FALSE)),0,VLOOKUP($B428&amp;$L428,'4 этап'!$A$2:$J$527,7,FALSE)),2)</f>
        <v>0</v>
      </c>
      <c r="J428">
        <f>ROUND(IF(ISERROR(VLOOKUP($B428&amp;$L428,'5 этап'!$A$2:$N$527,13,FALSE)),0,VLOOKUP($B428&amp;$L428,'5 этап'!$A$2:$N$527,13,FALSE)),2)</f>
        <v>0</v>
      </c>
      <c r="K428">
        <f>LARGE(F428:I428,1)+LARGE(F428:I428,2)+LARGE(F428:I428,3)+J428</f>
        <v>114.9</v>
      </c>
      <c r="L428" t="s">
        <v>892</v>
      </c>
    </row>
    <row r="429" spans="1:12" x14ac:dyDescent="0.35">
      <c r="A429" s="3">
        <v>64</v>
      </c>
      <c r="B429" t="s">
        <v>590</v>
      </c>
      <c r="C429" t="s">
        <v>12</v>
      </c>
      <c r="D429">
        <v>18</v>
      </c>
      <c r="E429" t="s">
        <v>20</v>
      </c>
      <c r="F429">
        <f>ROUND(IF(ISERROR(VLOOKUP($B429&amp;$L429,'1 этап'!$A$4:$K$519,10,FALSE)),0,VLOOKUP($B429&amp;$L429,'1 этап'!$A$4:$K$519,10,FALSE)),2)</f>
        <v>0</v>
      </c>
      <c r="G429">
        <f>ROUND(IF(ISERROR(VLOOKUP($B429&amp;$L429,'2 этап'!$A$2:$J$527,10,FALSE)),0,VLOOKUP($B429&amp;$L429,'2 этап'!$A$2:$J$527,10,FALSE)),2)</f>
        <v>101.1</v>
      </c>
      <c r="H429">
        <f>ROUND(IF(ISERROR(VLOOKUP($B429&amp;$L429,'3 этап'!$A$2:$J$527,9,FALSE)),0,VLOOKUP($B429&amp;$L429,'3 этап'!$A$2:$J$527,9,FALSE)),2)</f>
        <v>0</v>
      </c>
      <c r="I429">
        <f>ROUND(IF(ISERROR(VLOOKUP($B429&amp;$L429,'4 этап'!$A$2:$J$527,7,FALSE)),0,VLOOKUP($B429&amp;$L429,'4 этап'!$A$2:$J$527,7,FALSE)),2)</f>
        <v>0</v>
      </c>
      <c r="J429">
        <f>ROUND(IF(ISERROR(VLOOKUP($B429&amp;$L429,'5 этап'!$A$2:$N$527,13,FALSE)),0,VLOOKUP($B429&amp;$L429,'5 этап'!$A$2:$N$527,13,FALSE)),2)</f>
        <v>0</v>
      </c>
      <c r="K429">
        <f>LARGE(F429:I429,1)+LARGE(F429:I429,2)+LARGE(F429:I429,3)+J429</f>
        <v>101.1</v>
      </c>
      <c r="L429" t="s">
        <v>892</v>
      </c>
    </row>
    <row r="430" spans="1:12" x14ac:dyDescent="0.35">
      <c r="A430" s="3">
        <v>65</v>
      </c>
      <c r="B430" t="s">
        <v>263</v>
      </c>
      <c r="C430" t="s">
        <v>12</v>
      </c>
      <c r="D430">
        <v>18</v>
      </c>
      <c r="E430" t="s">
        <v>15</v>
      </c>
      <c r="F430">
        <f>ROUND(IF(ISERROR(VLOOKUP($B430&amp;$L430,'1 этап'!$A$4:$K$519,10,FALSE)),0,VLOOKUP($B430&amp;$L430,'1 этап'!$A$4:$K$519,10,FALSE)),2)</f>
        <v>96.1</v>
      </c>
      <c r="G430">
        <f>ROUND(IF(ISERROR(VLOOKUP($B430&amp;$L430,'2 этап'!$A$2:$J$527,10,FALSE)),0,VLOOKUP($B430&amp;$L430,'2 этап'!$A$2:$J$527,10,FALSE)),2)</f>
        <v>0</v>
      </c>
      <c r="H430">
        <f>ROUND(IF(ISERROR(VLOOKUP($B430&amp;$L430,'3 этап'!$A$2:$J$527,9,FALSE)),0,VLOOKUP($B430&amp;$L430,'3 этап'!$A$2:$J$527,9,FALSE)),2)</f>
        <v>0</v>
      </c>
      <c r="I430">
        <f>ROUND(IF(ISERROR(VLOOKUP($B430&amp;$L430,'4 этап'!$A$2:$J$527,7,FALSE)),0,VLOOKUP($B430&amp;$L430,'4 этап'!$A$2:$J$527,7,FALSE)),2)</f>
        <v>0</v>
      </c>
      <c r="J430">
        <f>ROUND(IF(ISERROR(VLOOKUP($B430&amp;$L430,'5 этап'!$A$2:$N$527,13,FALSE)),0,VLOOKUP($B430&amp;$L430,'5 этап'!$A$2:$N$527,13,FALSE)),2)</f>
        <v>0</v>
      </c>
      <c r="K430">
        <f>LARGE(F430:I430,1)+LARGE(F430:I430,2)+LARGE(F430:I430,3)+J430</f>
        <v>96.1</v>
      </c>
      <c r="L430" t="s">
        <v>892</v>
      </c>
    </row>
    <row r="431" spans="1:12" x14ac:dyDescent="0.35">
      <c r="A431" s="3">
        <v>66</v>
      </c>
      <c r="B431" t="s">
        <v>264</v>
      </c>
      <c r="C431" t="s">
        <v>12</v>
      </c>
      <c r="D431">
        <v>18</v>
      </c>
      <c r="E431" t="s">
        <v>49</v>
      </c>
      <c r="F431">
        <f>ROUND(IF(ISERROR(VLOOKUP($B431&amp;$L431,'1 этап'!$A$4:$K$519,10,FALSE)),0,VLOOKUP($B431&amp;$L431,'1 этап'!$A$4:$K$519,10,FALSE)),2)</f>
        <v>95.9</v>
      </c>
      <c r="G431">
        <f>ROUND(IF(ISERROR(VLOOKUP($B431&amp;$L431,'2 этап'!$A$2:$J$527,10,FALSE)),0,VLOOKUP($B431&amp;$L431,'2 этап'!$A$2:$J$527,10,FALSE)),2)</f>
        <v>0</v>
      </c>
      <c r="H431">
        <f>ROUND(IF(ISERROR(VLOOKUP($B431&amp;$L431,'3 этап'!$A$2:$J$527,9,FALSE)),0,VLOOKUP($B431&amp;$L431,'3 этап'!$A$2:$J$527,9,FALSE)),2)</f>
        <v>0</v>
      </c>
      <c r="I431">
        <f>ROUND(IF(ISERROR(VLOOKUP($B431&amp;$L431,'4 этап'!$A$2:$J$527,7,FALSE)),0,VLOOKUP($B431&amp;$L431,'4 этап'!$A$2:$J$527,7,FALSE)),2)</f>
        <v>0</v>
      </c>
      <c r="J431">
        <f>ROUND(IF(ISERROR(VLOOKUP($B431&amp;$L431,'5 этап'!$A$2:$N$527,13,FALSE)),0,VLOOKUP($B431&amp;$L431,'5 этап'!$A$2:$N$527,13,FALSE)),2)</f>
        <v>0</v>
      </c>
      <c r="K431">
        <f>LARGE(F431:I431,1)+LARGE(F431:I431,2)+LARGE(F431:I431,3)+J431</f>
        <v>95.9</v>
      </c>
      <c r="L431" t="s">
        <v>892</v>
      </c>
    </row>
    <row r="432" spans="1:12" x14ac:dyDescent="0.35">
      <c r="A432" s="3">
        <v>67</v>
      </c>
      <c r="B432" t="s">
        <v>269</v>
      </c>
      <c r="C432" t="s">
        <v>12</v>
      </c>
      <c r="D432">
        <v>18</v>
      </c>
      <c r="E432" t="s">
        <v>15</v>
      </c>
      <c r="F432">
        <f>ROUND(IF(ISERROR(VLOOKUP($B432&amp;$L432,'1 этап'!$A$4:$K$519,10,FALSE)),0,VLOOKUP($B432&amp;$L432,'1 этап'!$A$4:$K$519,10,FALSE)),2)</f>
        <v>84</v>
      </c>
      <c r="G432">
        <f>ROUND(IF(ISERROR(VLOOKUP($B432&amp;$L432,'2 этап'!$A$2:$J$527,10,FALSE)),0,VLOOKUP($B432&amp;$L432,'2 этап'!$A$2:$J$527,10,FALSE)),2)</f>
        <v>0</v>
      </c>
      <c r="H432">
        <f>ROUND(IF(ISERROR(VLOOKUP($B432&amp;$L432,'3 этап'!$A$2:$J$527,9,FALSE)),0,VLOOKUP($B432&amp;$L432,'3 этап'!$A$2:$J$527,9,FALSE)),2)</f>
        <v>0</v>
      </c>
      <c r="I432">
        <f>ROUND(IF(ISERROR(VLOOKUP($B432&amp;$L432,'4 этап'!$A$2:$J$527,7,FALSE)),0,VLOOKUP($B432&amp;$L432,'4 этап'!$A$2:$J$527,7,FALSE)),2)</f>
        <v>0</v>
      </c>
      <c r="J432">
        <f>ROUND(IF(ISERROR(VLOOKUP($B432&amp;$L432,'5 этап'!$A$2:$N$527,13,FALSE)),0,VLOOKUP($B432&amp;$L432,'5 этап'!$A$2:$N$527,13,FALSE)),2)</f>
        <v>0</v>
      </c>
      <c r="K432">
        <f>LARGE(F432:I432,1)+LARGE(F432:I432,2)+LARGE(F432:I432,3)+J432</f>
        <v>84</v>
      </c>
      <c r="L432" t="s">
        <v>892</v>
      </c>
    </row>
    <row r="433" spans="1:12" x14ac:dyDescent="0.35">
      <c r="A433" s="3">
        <v>68</v>
      </c>
      <c r="B433" t="s">
        <v>851</v>
      </c>
      <c r="E433" t="s">
        <v>17</v>
      </c>
      <c r="F433">
        <f>ROUND(IF(ISERROR(VLOOKUP($B433&amp;$L433,'1 этап'!$A$4:$K$519,10,FALSE)),0,VLOOKUP($B433&amp;$L433,'1 этап'!$A$4:$K$519,10,FALSE)),2)</f>
        <v>0</v>
      </c>
      <c r="G433">
        <f>ROUND(IF(ISERROR(VLOOKUP($B433&amp;$L433,'2 этап'!$A$2:$J$527,10,FALSE)),0,VLOOKUP($B433&amp;$L433,'2 этап'!$A$2:$J$527,10,FALSE)),2)</f>
        <v>0</v>
      </c>
      <c r="H433">
        <f>ROUND(IF(ISERROR(VLOOKUP($B433&amp;$L433,'3 этап'!$A$2:$J$527,9,FALSE)),0,VLOOKUP($B433&amp;$L433,'3 этап'!$A$2:$J$527,9,FALSE)),2)</f>
        <v>0</v>
      </c>
      <c r="I433">
        <f>ROUND(IF(ISERROR(VLOOKUP($B433&amp;$L433,'4 этап'!$A$2:$J$527,7,FALSE)),0,VLOOKUP($B433&amp;$L433,'4 этап'!$A$2:$J$527,7,FALSE)),2)</f>
        <v>74</v>
      </c>
      <c r="J433">
        <f>ROUND(IF(ISERROR(VLOOKUP($B433&amp;$L433,'5 этап'!$A$2:$N$527,13,FALSE)),0,VLOOKUP($B433&amp;$L433,'5 этап'!$A$2:$N$527,13,FALSE)),2)</f>
        <v>0</v>
      </c>
      <c r="K433">
        <f>LARGE(F433:I433,1)+LARGE(F433:I433,2)+LARGE(F433:I433,3)+J433</f>
        <v>74</v>
      </c>
      <c r="L433" t="s">
        <v>892</v>
      </c>
    </row>
    <row r="434" spans="1:12" x14ac:dyDescent="0.35">
      <c r="A434" s="3">
        <v>69</v>
      </c>
      <c r="B434" t="s">
        <v>750</v>
      </c>
      <c r="C434" t="s">
        <v>12</v>
      </c>
      <c r="D434">
        <v>18</v>
      </c>
      <c r="E434" t="s">
        <v>64</v>
      </c>
      <c r="F434">
        <f>ROUND(IF(ISERROR(VLOOKUP($B434&amp;$L434,'1 этап'!$A$4:$K$519,10,FALSE)),0,VLOOKUP($B434&amp;$L434,'1 этап'!$A$4:$K$519,10,FALSE)),2)</f>
        <v>0</v>
      </c>
      <c r="G434">
        <f>ROUND(IF(ISERROR(VLOOKUP($B434&amp;$L434,'2 этап'!$A$2:$J$527,10,FALSE)),0,VLOOKUP($B434&amp;$L434,'2 этап'!$A$2:$J$527,10,FALSE)),2)</f>
        <v>0</v>
      </c>
      <c r="H434">
        <f>ROUND(IF(ISERROR(VLOOKUP($B434&amp;$L434,'3 этап'!$A$2:$J$527,9,FALSE)),0,VLOOKUP($B434&amp;$L434,'3 этап'!$A$2:$J$527,9,FALSE)),2)</f>
        <v>67.400000000000006</v>
      </c>
      <c r="I434">
        <f>ROUND(IF(ISERROR(VLOOKUP($B434&amp;$L434,'4 этап'!$A$2:$J$527,7,FALSE)),0,VLOOKUP($B434&amp;$L434,'4 этап'!$A$2:$J$527,7,FALSE)),2)</f>
        <v>0</v>
      </c>
      <c r="J434">
        <f>ROUND(IF(ISERROR(VLOOKUP($B434&amp;$L434,'5 этап'!$A$2:$N$527,13,FALSE)),0,VLOOKUP($B434&amp;$L434,'5 этап'!$A$2:$N$527,13,FALSE)),2)</f>
        <v>0</v>
      </c>
      <c r="K434">
        <f>LARGE(F434:I434,1)+LARGE(F434:I434,2)+LARGE(F434:I434,3)+J434</f>
        <v>67.400000000000006</v>
      </c>
      <c r="L434" t="s">
        <v>892</v>
      </c>
    </row>
    <row r="435" spans="1:12" x14ac:dyDescent="0.35">
      <c r="A435" s="3">
        <v>70</v>
      </c>
      <c r="B435" t="s">
        <v>852</v>
      </c>
      <c r="E435" t="s">
        <v>17</v>
      </c>
      <c r="F435">
        <f>ROUND(IF(ISERROR(VLOOKUP($B435&amp;$L435,'1 этап'!$A$4:$K$519,10,FALSE)),0,VLOOKUP($B435&amp;$L435,'1 этап'!$A$4:$K$519,10,FALSE)),2)</f>
        <v>0</v>
      </c>
      <c r="G435">
        <f>ROUND(IF(ISERROR(VLOOKUP($B435&amp;$L435,'2 этап'!$A$2:$J$527,10,FALSE)),0,VLOOKUP($B435&amp;$L435,'2 этап'!$A$2:$J$527,10,FALSE)),2)</f>
        <v>0</v>
      </c>
      <c r="H435">
        <f>ROUND(IF(ISERROR(VLOOKUP($B435&amp;$L435,'3 этап'!$A$2:$J$527,9,FALSE)),0,VLOOKUP($B435&amp;$L435,'3 этап'!$A$2:$J$527,9,FALSE)),2)</f>
        <v>0</v>
      </c>
      <c r="I435">
        <f>ROUND(IF(ISERROR(VLOOKUP($B435&amp;$L435,'4 этап'!$A$2:$J$527,7,FALSE)),0,VLOOKUP($B435&amp;$L435,'4 этап'!$A$2:$J$527,7,FALSE)),2)</f>
        <v>60.2</v>
      </c>
      <c r="J435">
        <f>ROUND(IF(ISERROR(VLOOKUP($B435&amp;$L435,'5 этап'!$A$2:$N$527,13,FALSE)),0,VLOOKUP($B435&amp;$L435,'5 этап'!$A$2:$N$527,13,FALSE)),2)</f>
        <v>0</v>
      </c>
      <c r="K435">
        <f>LARGE(F435:I435,1)+LARGE(F435:I435,2)+LARGE(F435:I435,3)+J435</f>
        <v>60.2</v>
      </c>
      <c r="L435" t="s">
        <v>892</v>
      </c>
    </row>
    <row r="436" spans="1:12" x14ac:dyDescent="0.35">
      <c r="A436" s="3">
        <v>71</v>
      </c>
      <c r="B436" t="s">
        <v>277</v>
      </c>
      <c r="C436" t="s">
        <v>12</v>
      </c>
      <c r="D436">
        <v>18</v>
      </c>
      <c r="E436" t="s">
        <v>49</v>
      </c>
      <c r="F436">
        <f>ROUND(IF(ISERROR(VLOOKUP($B436&amp;$L436,'1 этап'!$A$4:$K$519,10,FALSE)),0,VLOOKUP($B436&amp;$L436,'1 этап'!$A$4:$K$519,10,FALSE)),2)</f>
        <v>47</v>
      </c>
      <c r="G436">
        <f>ROUND(IF(ISERROR(VLOOKUP($B436&amp;$L436,'2 этап'!$A$2:$J$527,10,FALSE)),0,VLOOKUP($B436&amp;$L436,'2 этап'!$A$2:$J$527,10,FALSE)),2)</f>
        <v>0</v>
      </c>
      <c r="H436">
        <f>ROUND(IF(ISERROR(VLOOKUP($B436&amp;$L436,'3 этап'!$A$2:$J$527,9,FALSE)),0,VLOOKUP($B436&amp;$L436,'3 этап'!$A$2:$J$527,9,FALSE)),2)</f>
        <v>0</v>
      </c>
      <c r="I436">
        <f>ROUND(IF(ISERROR(VLOOKUP($B436&amp;$L436,'4 этап'!$A$2:$J$527,7,FALSE)),0,VLOOKUP($B436&amp;$L436,'4 этап'!$A$2:$J$527,7,FALSE)),2)</f>
        <v>0</v>
      </c>
      <c r="J436">
        <f>ROUND(IF(ISERROR(VLOOKUP($B436&amp;$L436,'5 этап'!$A$2:$N$527,13,FALSE)),0,VLOOKUP($B436&amp;$L436,'5 этап'!$A$2:$N$527,13,FALSE)),2)</f>
        <v>0</v>
      </c>
      <c r="K436">
        <f>LARGE(F436:I436,1)+LARGE(F436:I436,2)+LARGE(F436:I436,3)+J436</f>
        <v>47</v>
      </c>
      <c r="L436" t="s">
        <v>892</v>
      </c>
    </row>
    <row r="437" spans="1:12" x14ac:dyDescent="0.35">
      <c r="A437" s="3">
        <v>72</v>
      </c>
      <c r="B437" t="s">
        <v>278</v>
      </c>
      <c r="C437" t="s">
        <v>12</v>
      </c>
      <c r="D437">
        <v>18</v>
      </c>
      <c r="E437" t="s">
        <v>49</v>
      </c>
      <c r="F437">
        <f>ROUND(IF(ISERROR(VLOOKUP($B437&amp;$L437,'1 этап'!$A$4:$K$519,10,FALSE)),0,VLOOKUP($B437&amp;$L437,'1 этап'!$A$4:$K$519,10,FALSE)),2)</f>
        <v>45.7</v>
      </c>
      <c r="G437">
        <f>ROUND(IF(ISERROR(VLOOKUP($B437&amp;$L437,'2 этап'!$A$2:$J$527,10,FALSE)),0,VLOOKUP($B437&amp;$L437,'2 этап'!$A$2:$J$527,10,FALSE)),2)</f>
        <v>0</v>
      </c>
      <c r="H437">
        <f>ROUND(IF(ISERROR(VLOOKUP($B437&amp;$L437,'3 этап'!$A$2:$J$527,9,FALSE)),0,VLOOKUP($B437&amp;$L437,'3 этап'!$A$2:$J$527,9,FALSE)),2)</f>
        <v>0</v>
      </c>
      <c r="I437">
        <f>ROUND(IF(ISERROR(VLOOKUP($B437&amp;$L437,'4 этап'!$A$2:$J$527,7,FALSE)),0,VLOOKUP($B437&amp;$L437,'4 этап'!$A$2:$J$527,7,FALSE)),2)</f>
        <v>0</v>
      </c>
      <c r="J437">
        <f>ROUND(IF(ISERROR(VLOOKUP($B437&amp;$L437,'5 этап'!$A$2:$N$527,13,FALSE)),0,VLOOKUP($B437&amp;$L437,'5 этап'!$A$2:$N$527,13,FALSE)),2)</f>
        <v>0</v>
      </c>
      <c r="K437">
        <f>LARGE(F437:I437,1)+LARGE(F437:I437,2)+LARGE(F437:I437,3)+J437</f>
        <v>45.7</v>
      </c>
      <c r="L437" t="s">
        <v>892</v>
      </c>
    </row>
    <row r="438" spans="1:12" x14ac:dyDescent="0.35">
      <c r="A438" s="3">
        <v>73</v>
      </c>
      <c r="B438" t="s">
        <v>853</v>
      </c>
      <c r="E438" t="s">
        <v>40</v>
      </c>
      <c r="F438">
        <f>ROUND(IF(ISERROR(VLOOKUP($B438&amp;$L438,'1 этап'!$A$4:$K$519,10,FALSE)),0,VLOOKUP($B438&amp;$L438,'1 этап'!$A$4:$K$519,10,FALSE)),2)</f>
        <v>0</v>
      </c>
      <c r="G438">
        <f>ROUND(IF(ISERROR(VLOOKUP($B438&amp;$L438,'2 этап'!$A$2:$J$527,10,FALSE)),0,VLOOKUP($B438&amp;$L438,'2 этап'!$A$2:$J$527,10,FALSE)),2)</f>
        <v>0</v>
      </c>
      <c r="H438">
        <f>ROUND(IF(ISERROR(VLOOKUP($B438&amp;$L438,'3 этап'!$A$2:$J$527,9,FALSE)),0,VLOOKUP($B438&amp;$L438,'3 этап'!$A$2:$J$527,9,FALSE)),2)</f>
        <v>0</v>
      </c>
      <c r="I438">
        <f>ROUND(IF(ISERROR(VLOOKUP($B438&amp;$L438,'4 этап'!$A$2:$J$527,7,FALSE)),0,VLOOKUP($B438&amp;$L438,'4 этап'!$A$2:$J$527,7,FALSE)),2)</f>
        <v>44.4</v>
      </c>
      <c r="J438">
        <f>ROUND(IF(ISERROR(VLOOKUP($B438&amp;$L438,'5 этап'!$A$2:$N$527,13,FALSE)),0,VLOOKUP($B438&amp;$L438,'5 этап'!$A$2:$N$527,13,FALSE)),2)</f>
        <v>0</v>
      </c>
      <c r="K438">
        <f>LARGE(F438:I438,1)+LARGE(F438:I438,2)+LARGE(F438:I438,3)+J438</f>
        <v>44.4</v>
      </c>
      <c r="L438" t="s">
        <v>892</v>
      </c>
    </row>
    <row r="439" spans="1:12" x14ac:dyDescent="0.35">
      <c r="A439" s="3">
        <v>74</v>
      </c>
      <c r="B439" t="s">
        <v>591</v>
      </c>
      <c r="C439" t="s">
        <v>12</v>
      </c>
      <c r="D439">
        <v>18</v>
      </c>
      <c r="E439" t="s">
        <v>45</v>
      </c>
      <c r="F439">
        <f>ROUND(IF(ISERROR(VLOOKUP($B439&amp;$L439,'1 этап'!$A$4:$K$519,10,FALSE)),0,VLOOKUP($B439&amp;$L439,'1 этап'!$A$4:$K$519,10,FALSE)),2)</f>
        <v>0</v>
      </c>
      <c r="G439">
        <f>ROUND(IF(ISERROR(VLOOKUP($B439&amp;$L439,'2 этап'!$A$2:$J$527,10,FALSE)),0,VLOOKUP($B439&amp;$L439,'2 этап'!$A$2:$J$527,10,FALSE)),2)</f>
        <v>28</v>
      </c>
      <c r="H439">
        <f>ROUND(IF(ISERROR(VLOOKUP($B439&amp;$L439,'3 этап'!$A$2:$J$527,9,FALSE)),0,VLOOKUP($B439&amp;$L439,'3 этап'!$A$2:$J$527,9,FALSE)),2)</f>
        <v>0</v>
      </c>
      <c r="I439">
        <f>ROUND(IF(ISERROR(VLOOKUP($B439&amp;$L439,'4 этап'!$A$2:$J$527,7,FALSE)),0,VLOOKUP($B439&amp;$L439,'4 этап'!$A$2:$J$527,7,FALSE)),2)</f>
        <v>0</v>
      </c>
      <c r="J439">
        <f>ROUND(IF(ISERROR(VLOOKUP($B439&amp;$L439,'5 этап'!$A$2:$N$527,13,FALSE)),0,VLOOKUP($B439&amp;$L439,'5 этап'!$A$2:$N$527,13,FALSE)),2)</f>
        <v>0</v>
      </c>
      <c r="K439">
        <f>LARGE(F439:I439,1)+LARGE(F439:I439,2)+LARGE(F439:I439,3)+J439</f>
        <v>28</v>
      </c>
      <c r="L439" t="s">
        <v>892</v>
      </c>
    </row>
    <row r="440" spans="1:12" x14ac:dyDescent="0.35">
      <c r="A440" s="3">
        <v>75</v>
      </c>
      <c r="B440" t="s">
        <v>287</v>
      </c>
      <c r="C440" t="s">
        <v>12</v>
      </c>
      <c r="D440">
        <v>18</v>
      </c>
      <c r="E440" t="s">
        <v>25</v>
      </c>
      <c r="F440">
        <f>ROUND(IF(ISERROR(VLOOKUP($B440&amp;$L440,'1 этап'!$A$4:$K$519,10,FALSE)),0,VLOOKUP($B440&amp;$L440,'1 этап'!$A$4:$K$519,10,FALSE)),2)</f>
        <v>1</v>
      </c>
      <c r="G440">
        <f>ROUND(IF(ISERROR(VLOOKUP($B440&amp;$L440,'2 этап'!$A$2:$J$527,10,FALSE)),0,VLOOKUP($B440&amp;$L440,'2 этап'!$A$2:$J$527,10,FALSE)),2)</f>
        <v>0</v>
      </c>
      <c r="H440">
        <f>ROUND(IF(ISERROR(VLOOKUP($B440&amp;$L440,'3 этап'!$A$2:$J$527,9,FALSE)),0,VLOOKUP($B440&amp;$L440,'3 этап'!$A$2:$J$527,9,FALSE)),2)</f>
        <v>0</v>
      </c>
      <c r="I440">
        <f>ROUND(IF(ISERROR(VLOOKUP($B440&amp;$L440,'4 этап'!$A$2:$J$527,7,FALSE)),0,VLOOKUP($B440&amp;$L440,'4 этап'!$A$2:$J$527,7,FALSE)),2)</f>
        <v>22.4</v>
      </c>
      <c r="J440">
        <f>ROUND(IF(ISERROR(VLOOKUP($B440&amp;$L440,'5 этап'!$A$2:$N$527,13,FALSE)),0,VLOOKUP($B440&amp;$L440,'5 этап'!$A$2:$N$527,13,FALSE)),2)</f>
        <v>0</v>
      </c>
      <c r="K440">
        <f>LARGE(F440:I440,1)+LARGE(F440:I440,2)+LARGE(F440:I440,3)+J440</f>
        <v>23.4</v>
      </c>
      <c r="L440" t="s">
        <v>892</v>
      </c>
    </row>
    <row r="441" spans="1:12" x14ac:dyDescent="0.35">
      <c r="A441" s="3">
        <v>76</v>
      </c>
      <c r="B441" t="s">
        <v>295</v>
      </c>
      <c r="C441" t="s">
        <v>12</v>
      </c>
      <c r="D441">
        <v>18</v>
      </c>
      <c r="E441" t="s">
        <v>20</v>
      </c>
      <c r="F441">
        <f>ROUND(IF(ISERROR(VLOOKUP($B441&amp;$L441,'1 этап'!$A$4:$K$519,10,FALSE)),0,VLOOKUP($B441&amp;$L441,'1 этап'!$A$4:$K$519,10,FALSE)),2)</f>
        <v>1</v>
      </c>
      <c r="G441">
        <f>ROUND(IF(ISERROR(VLOOKUP($B441&amp;$L441,'2 этап'!$A$2:$J$527,10,FALSE)),0,VLOOKUP($B441&amp;$L441,'2 этап'!$A$2:$J$527,10,FALSE)),2)</f>
        <v>0</v>
      </c>
      <c r="H441">
        <f>ROUND(IF(ISERROR(VLOOKUP($B441&amp;$L441,'3 этап'!$A$2:$J$527,9,FALSE)),0,VLOOKUP($B441&amp;$L441,'3 этап'!$A$2:$J$527,9,FALSE)),2)</f>
        <v>17.3</v>
      </c>
      <c r="I441">
        <f>ROUND(IF(ISERROR(VLOOKUP($B441&amp;$L441,'4 этап'!$A$2:$J$527,7,FALSE)),0,VLOOKUP($B441&amp;$L441,'4 этап'!$A$2:$J$527,7,FALSE)),2)</f>
        <v>0</v>
      </c>
      <c r="J441">
        <f>ROUND(IF(ISERROR(VLOOKUP($B441&amp;$L441,'5 этап'!$A$2:$N$527,13,FALSE)),0,VLOOKUP($B441&amp;$L441,'5 этап'!$A$2:$N$527,13,FALSE)),2)</f>
        <v>0</v>
      </c>
      <c r="K441">
        <f>LARGE(F441:I441,1)+LARGE(F441:I441,2)+LARGE(F441:I441,3)+J441</f>
        <v>18.3</v>
      </c>
      <c r="L441" t="s">
        <v>892</v>
      </c>
    </row>
    <row r="442" spans="1:12" x14ac:dyDescent="0.35">
      <c r="A442" s="3">
        <v>77</v>
      </c>
      <c r="B442" t="s">
        <v>300</v>
      </c>
      <c r="C442" t="s">
        <v>12</v>
      </c>
      <c r="D442">
        <v>18</v>
      </c>
      <c r="E442" t="s">
        <v>45</v>
      </c>
      <c r="F442">
        <f>ROUND(IF(ISERROR(VLOOKUP($B442&amp;$L442,'1 этап'!$A$4:$K$519,10,FALSE)),0,VLOOKUP($B442&amp;$L442,'1 этап'!$A$4:$K$519,10,FALSE)),2)</f>
        <v>0</v>
      </c>
      <c r="G442">
        <f>ROUND(IF(ISERROR(VLOOKUP($B442&amp;$L442,'2 этап'!$A$2:$J$527,10,FALSE)),0,VLOOKUP($B442&amp;$L442,'2 этап'!$A$2:$J$527,10,FALSE)),2)</f>
        <v>17.3</v>
      </c>
      <c r="H442">
        <f>ROUND(IF(ISERROR(VLOOKUP($B442&amp;$L442,'3 этап'!$A$2:$J$527,9,FALSE)),0,VLOOKUP($B442&amp;$L442,'3 этап'!$A$2:$J$527,9,FALSE)),2)</f>
        <v>0</v>
      </c>
      <c r="I442">
        <f>ROUND(IF(ISERROR(VLOOKUP($B442&amp;$L442,'4 этап'!$A$2:$J$527,7,FALSE)),0,VLOOKUP($B442&amp;$L442,'4 этап'!$A$2:$J$527,7,FALSE)),2)</f>
        <v>0</v>
      </c>
      <c r="J442">
        <f>ROUND(IF(ISERROR(VLOOKUP($B442&amp;$L442,'5 этап'!$A$2:$N$527,13,FALSE)),0,VLOOKUP($B442&amp;$L442,'5 этап'!$A$2:$N$527,13,FALSE)),2)</f>
        <v>0</v>
      </c>
      <c r="K442">
        <f>LARGE(F442:I442,1)+LARGE(F442:I442,2)+LARGE(F442:I442,3)+J442</f>
        <v>17.3</v>
      </c>
      <c r="L442" t="s">
        <v>892</v>
      </c>
    </row>
    <row r="443" spans="1:12" x14ac:dyDescent="0.35">
      <c r="A443" s="3">
        <v>78</v>
      </c>
      <c r="B443" t="s">
        <v>751</v>
      </c>
      <c r="C443" t="s">
        <v>12</v>
      </c>
      <c r="D443">
        <v>18</v>
      </c>
      <c r="E443" t="s">
        <v>529</v>
      </c>
      <c r="F443">
        <f>ROUND(IF(ISERROR(VLOOKUP($B443&amp;$L443,'1 этап'!$A$4:$K$519,10,FALSE)),0,VLOOKUP($B443&amp;$L443,'1 этап'!$A$4:$K$519,10,FALSE)),2)</f>
        <v>0</v>
      </c>
      <c r="G443">
        <f>ROUND(IF(ISERROR(VLOOKUP($B443&amp;$L443,'2 этап'!$A$2:$J$527,10,FALSE)),0,VLOOKUP($B443&amp;$L443,'2 этап'!$A$2:$J$527,10,FALSE)),2)</f>
        <v>0</v>
      </c>
      <c r="H443">
        <f>ROUND(IF(ISERROR(VLOOKUP($B443&amp;$L443,'3 этап'!$A$2:$J$527,9,FALSE)),0,VLOOKUP($B443&amp;$L443,'3 этап'!$A$2:$J$527,9,FALSE)),2)</f>
        <v>14.4</v>
      </c>
      <c r="I443">
        <f>ROUND(IF(ISERROR(VLOOKUP($B443&amp;$L443,'4 этап'!$A$2:$J$527,7,FALSE)),0,VLOOKUP($B443&amp;$L443,'4 этап'!$A$2:$J$527,7,FALSE)),2)</f>
        <v>0</v>
      </c>
      <c r="J443">
        <f>ROUND(IF(ISERROR(VLOOKUP($B443&amp;$L443,'5 этап'!$A$2:$N$527,13,FALSE)),0,VLOOKUP($B443&amp;$L443,'5 этап'!$A$2:$N$527,13,FALSE)),2)</f>
        <v>0</v>
      </c>
      <c r="K443">
        <f>LARGE(F443:I443,1)+LARGE(F443:I443,2)+LARGE(F443:I443,3)+J443</f>
        <v>14.4</v>
      </c>
      <c r="L443" t="s">
        <v>892</v>
      </c>
    </row>
    <row r="444" spans="1:12" x14ac:dyDescent="0.35">
      <c r="A444" s="3">
        <v>79</v>
      </c>
      <c r="B444" t="s">
        <v>281</v>
      </c>
      <c r="C444" t="s">
        <v>12</v>
      </c>
      <c r="D444">
        <v>18</v>
      </c>
      <c r="E444" t="s">
        <v>27</v>
      </c>
      <c r="F444">
        <f>ROUND(IF(ISERROR(VLOOKUP($B444&amp;$L444,'1 этап'!$A$4:$K$519,10,FALSE)),0,VLOOKUP($B444&amp;$L444,'1 этап'!$A$4:$K$519,10,FALSE)),2)</f>
        <v>13.9</v>
      </c>
      <c r="G444">
        <f>ROUND(IF(ISERROR(VLOOKUP($B444&amp;$L444,'2 этап'!$A$2:$J$527,10,FALSE)),0,VLOOKUP($B444&amp;$L444,'2 этап'!$A$2:$J$527,10,FALSE)),2)</f>
        <v>0</v>
      </c>
      <c r="H444">
        <f>ROUND(IF(ISERROR(VLOOKUP($B444&amp;$L444,'3 этап'!$A$2:$J$527,9,FALSE)),0,VLOOKUP($B444&amp;$L444,'3 этап'!$A$2:$J$527,9,FALSE)),2)</f>
        <v>0</v>
      </c>
      <c r="I444">
        <f>ROUND(IF(ISERROR(VLOOKUP($B444&amp;$L444,'4 этап'!$A$2:$J$527,7,FALSE)),0,VLOOKUP($B444&amp;$L444,'4 этап'!$A$2:$J$527,7,FALSE)),2)</f>
        <v>0</v>
      </c>
      <c r="J444">
        <f>ROUND(IF(ISERROR(VLOOKUP($B444&amp;$L444,'5 этап'!$A$2:$N$527,13,FALSE)),0,VLOOKUP($B444&amp;$L444,'5 этап'!$A$2:$N$527,13,FALSE)),2)</f>
        <v>0</v>
      </c>
      <c r="K444">
        <f>LARGE(F444:I444,1)+LARGE(F444:I444,2)+LARGE(F444:I444,3)+J444</f>
        <v>13.9</v>
      </c>
      <c r="L444" t="s">
        <v>892</v>
      </c>
    </row>
    <row r="445" spans="1:12" x14ac:dyDescent="0.35">
      <c r="A445" s="3">
        <v>80</v>
      </c>
      <c r="B445" t="s">
        <v>282</v>
      </c>
      <c r="C445" t="s">
        <v>12</v>
      </c>
      <c r="D445">
        <v>18</v>
      </c>
      <c r="E445" t="s">
        <v>529</v>
      </c>
      <c r="F445">
        <f>ROUND(IF(ISERROR(VLOOKUP($B445&amp;$L445,'1 этап'!$A$4:$K$519,10,FALSE)),0,VLOOKUP($B445&amp;$L445,'1 этап'!$A$4:$K$519,10,FALSE)),2)</f>
        <v>13.2</v>
      </c>
      <c r="G445">
        <f>ROUND(IF(ISERROR(VLOOKUP($B445&amp;$L445,'2 этап'!$A$2:$J$527,10,FALSE)),0,VLOOKUP($B445&amp;$L445,'2 этап'!$A$2:$J$527,10,FALSE)),2)</f>
        <v>0</v>
      </c>
      <c r="H445">
        <f>ROUND(IF(ISERROR(VLOOKUP($B445&amp;$L445,'3 этап'!$A$2:$J$527,9,FALSE)),0,VLOOKUP($B445&amp;$L445,'3 этап'!$A$2:$J$527,9,FALSE)),2)</f>
        <v>0</v>
      </c>
      <c r="I445">
        <f>ROUND(IF(ISERROR(VLOOKUP($B445&amp;$L445,'4 этап'!$A$2:$J$527,7,FALSE)),0,VLOOKUP($B445&amp;$L445,'4 этап'!$A$2:$J$527,7,FALSE)),2)</f>
        <v>0</v>
      </c>
      <c r="J445">
        <f>ROUND(IF(ISERROR(VLOOKUP($B445&amp;$L445,'5 этап'!$A$2:$N$527,13,FALSE)),0,VLOOKUP($B445&amp;$L445,'5 этап'!$A$2:$N$527,13,FALSE)),2)</f>
        <v>0</v>
      </c>
      <c r="K445">
        <f>LARGE(F445:I445,1)+LARGE(F445:I445,2)+LARGE(F445:I445,3)+J445</f>
        <v>13.2</v>
      </c>
      <c r="L445" t="s">
        <v>892</v>
      </c>
    </row>
    <row r="446" spans="1:12" x14ac:dyDescent="0.35">
      <c r="A446" s="3">
        <v>81</v>
      </c>
      <c r="B446" t="s">
        <v>752</v>
      </c>
      <c r="C446" t="s">
        <v>12</v>
      </c>
      <c r="D446">
        <v>18</v>
      </c>
      <c r="E446" t="s">
        <v>40</v>
      </c>
      <c r="F446">
        <f>ROUND(IF(ISERROR(VLOOKUP($B446&amp;$L446,'1 этап'!$A$4:$K$519,10,FALSE)),0,VLOOKUP($B446&amp;$L446,'1 этап'!$A$4:$K$519,10,FALSE)),2)</f>
        <v>0</v>
      </c>
      <c r="G446">
        <f>ROUND(IF(ISERROR(VLOOKUP($B446&amp;$L446,'2 этап'!$A$2:$J$527,10,FALSE)),0,VLOOKUP($B446&amp;$L446,'2 этап'!$A$2:$J$527,10,FALSE)),2)</f>
        <v>0</v>
      </c>
      <c r="H446">
        <f>ROUND(IF(ISERROR(VLOOKUP($B446&amp;$L446,'3 этап'!$A$2:$J$527,9,FALSE)),0,VLOOKUP($B446&amp;$L446,'3 этап'!$A$2:$J$527,9,FALSE)),2)</f>
        <v>11</v>
      </c>
      <c r="I446">
        <f>ROUND(IF(ISERROR(VLOOKUP($B446&amp;$L446,'4 этап'!$A$2:$J$527,7,FALSE)),0,VLOOKUP($B446&amp;$L446,'4 этап'!$A$2:$J$527,7,FALSE)),2)</f>
        <v>0</v>
      </c>
      <c r="J446">
        <f>ROUND(IF(ISERROR(VLOOKUP($B446&amp;$L446,'5 этап'!$A$2:$N$527,13,FALSE)),0,VLOOKUP($B446&amp;$L446,'5 этап'!$A$2:$N$527,13,FALSE)),2)</f>
        <v>0</v>
      </c>
      <c r="K446">
        <f>LARGE(F446:I446,1)+LARGE(F446:I446,2)+LARGE(F446:I446,3)+J446</f>
        <v>11</v>
      </c>
      <c r="L446" t="s">
        <v>892</v>
      </c>
    </row>
    <row r="447" spans="1:12" x14ac:dyDescent="0.35">
      <c r="A447" s="3">
        <v>82</v>
      </c>
      <c r="B447" t="s">
        <v>593</v>
      </c>
      <c r="C447" t="s">
        <v>12</v>
      </c>
      <c r="D447">
        <v>18</v>
      </c>
      <c r="E447" t="s">
        <v>40</v>
      </c>
      <c r="F447">
        <f>ROUND(IF(ISERROR(VLOOKUP($B447&amp;$L447,'1 этап'!$A$4:$K$519,10,FALSE)),0,VLOOKUP($B447&amp;$L447,'1 этап'!$A$4:$K$519,10,FALSE)),2)</f>
        <v>0</v>
      </c>
      <c r="G447">
        <f>ROUND(IF(ISERROR(VLOOKUP($B447&amp;$L447,'2 этап'!$A$2:$J$527,10,FALSE)),0,VLOOKUP($B447&amp;$L447,'2 этап'!$A$2:$J$527,10,FALSE)),2)</f>
        <v>1</v>
      </c>
      <c r="H447">
        <f>ROUND(IF(ISERROR(VLOOKUP($B447&amp;$L447,'3 этап'!$A$2:$J$527,9,FALSE)),0,VLOOKUP($B447&amp;$L447,'3 этап'!$A$2:$J$527,9,FALSE)),2)</f>
        <v>8.1999999999999993</v>
      </c>
      <c r="I447">
        <f>ROUND(IF(ISERROR(VLOOKUP($B447&amp;$L447,'4 этап'!$A$2:$J$527,7,FALSE)),0,VLOOKUP($B447&amp;$L447,'4 этап'!$A$2:$J$527,7,FALSE)),2)</f>
        <v>0</v>
      </c>
      <c r="J447">
        <f>ROUND(IF(ISERROR(VLOOKUP($B447&amp;$L447,'5 этап'!$A$2:$N$527,13,FALSE)),0,VLOOKUP($B447&amp;$L447,'5 этап'!$A$2:$N$527,13,FALSE)),2)</f>
        <v>0</v>
      </c>
      <c r="K447">
        <f>LARGE(F447:I447,1)+LARGE(F447:I447,2)+LARGE(F447:I447,3)+J447</f>
        <v>9.1999999999999993</v>
      </c>
      <c r="L447" t="s">
        <v>892</v>
      </c>
    </row>
    <row r="448" spans="1:12" x14ac:dyDescent="0.35">
      <c r="A448" s="3">
        <v>83</v>
      </c>
      <c r="B448" t="s">
        <v>285</v>
      </c>
      <c r="C448" t="s">
        <v>12</v>
      </c>
      <c r="D448">
        <v>18</v>
      </c>
      <c r="E448" t="s">
        <v>17</v>
      </c>
      <c r="F448">
        <f>ROUND(IF(ISERROR(VLOOKUP($B448&amp;$L448,'1 этап'!$A$4:$K$519,10,FALSE)),0,VLOOKUP($B448&amp;$L448,'1 этап'!$A$4:$K$519,10,FALSE)),2)</f>
        <v>5.3</v>
      </c>
      <c r="G448">
        <f>ROUND(IF(ISERROR(VLOOKUP($B448&amp;$L448,'2 этап'!$A$2:$J$527,10,FALSE)),0,VLOOKUP($B448&amp;$L448,'2 этап'!$A$2:$J$527,10,FALSE)),2)</f>
        <v>0</v>
      </c>
      <c r="H448">
        <f>ROUND(IF(ISERROR(VLOOKUP($B448&amp;$L448,'3 этап'!$A$2:$J$527,9,FALSE)),0,VLOOKUP($B448&amp;$L448,'3 этап'!$A$2:$J$527,9,FALSE)),2)</f>
        <v>0</v>
      </c>
      <c r="I448">
        <f>ROUND(IF(ISERROR(VLOOKUP($B448&amp;$L448,'4 этап'!$A$2:$J$527,7,FALSE)),0,VLOOKUP($B448&amp;$L448,'4 этап'!$A$2:$J$527,7,FALSE)),2)</f>
        <v>0</v>
      </c>
      <c r="J448">
        <f>ROUND(IF(ISERROR(VLOOKUP($B448&amp;$L448,'5 этап'!$A$2:$N$527,13,FALSE)),0,VLOOKUP($B448&amp;$L448,'5 этап'!$A$2:$N$527,13,FALSE)),2)</f>
        <v>0</v>
      </c>
      <c r="K448">
        <f>LARGE(F448:I448,1)+LARGE(F448:I448,2)+LARGE(F448:I448,3)+J448</f>
        <v>5.3</v>
      </c>
      <c r="L448" t="s">
        <v>892</v>
      </c>
    </row>
    <row r="449" spans="1:12" x14ac:dyDescent="0.35">
      <c r="A449" s="3">
        <v>84</v>
      </c>
      <c r="B449" t="s">
        <v>526</v>
      </c>
      <c r="C449" t="s">
        <v>12</v>
      </c>
      <c r="D449">
        <v>18</v>
      </c>
      <c r="E449" t="s">
        <v>53</v>
      </c>
      <c r="F449">
        <f>ROUND(IF(ISERROR(VLOOKUP($B449&amp;$L449,'1 этап'!$A$4:$K$519,10,FALSE)),0,VLOOKUP($B449&amp;$L449,'1 этап'!$A$4:$K$519,10,FALSE)),2)</f>
        <v>0</v>
      </c>
      <c r="G449">
        <f>ROUND(IF(ISERROR(VLOOKUP($B449&amp;$L449,'2 этап'!$A$2:$J$527,10,FALSE)),0,VLOOKUP($B449&amp;$L449,'2 этап'!$A$2:$J$527,10,FALSE)),2)</f>
        <v>0</v>
      </c>
      <c r="H449">
        <f>ROUND(IF(ISERROR(VLOOKUP($B449&amp;$L449,'3 этап'!$A$2:$J$527,9,FALSE)),0,VLOOKUP($B449&amp;$L449,'3 этап'!$A$2:$J$527,9,FALSE)),2)</f>
        <v>1</v>
      </c>
      <c r="I449">
        <f>ROUND(IF(ISERROR(VLOOKUP($B449&amp;$L449,'4 этап'!$A$2:$J$527,7,FALSE)),0,VLOOKUP($B449&amp;$L449,'4 этап'!$A$2:$J$527,7,FALSE)),2)</f>
        <v>1</v>
      </c>
      <c r="J449">
        <f>ROUND(IF(ISERROR(VLOOKUP($B449&amp;$L449,'5 этап'!$A$2:$N$527,13,FALSE)),0,VLOOKUP($B449&amp;$L449,'5 этап'!$A$2:$N$527,13,FALSE)),2)</f>
        <v>1</v>
      </c>
      <c r="K449">
        <f>LARGE(F449:I449,1)+LARGE(F449:I449,2)+LARGE(F449:I449,3)+J449</f>
        <v>3</v>
      </c>
      <c r="L449" t="s">
        <v>892</v>
      </c>
    </row>
    <row r="450" spans="1:12" x14ac:dyDescent="0.35">
      <c r="A450" s="3">
        <v>85</v>
      </c>
      <c r="B450" t="s">
        <v>286</v>
      </c>
      <c r="C450" t="s">
        <v>12</v>
      </c>
      <c r="D450">
        <v>18</v>
      </c>
      <c r="E450" t="s">
        <v>64</v>
      </c>
      <c r="F450">
        <f>ROUND(IF(ISERROR(VLOOKUP($B450&amp;$L450,'1 этап'!$A$4:$K$519,10,FALSE)),0,VLOOKUP($B450&amp;$L450,'1 этап'!$A$4:$K$519,10,FALSE)),2)</f>
        <v>1</v>
      </c>
      <c r="G450">
        <f>ROUND(IF(ISERROR(VLOOKUP($B450&amp;$L450,'2 этап'!$A$2:$J$527,10,FALSE)),0,VLOOKUP($B450&amp;$L450,'2 этап'!$A$2:$J$527,10,FALSE)),2)</f>
        <v>0</v>
      </c>
      <c r="H450">
        <f>ROUND(IF(ISERROR(VLOOKUP($B450&amp;$L450,'3 этап'!$A$2:$J$527,9,FALSE)),0,VLOOKUP($B450&amp;$L450,'3 этап'!$A$2:$J$527,9,FALSE)),2)</f>
        <v>0</v>
      </c>
      <c r="I450">
        <f>ROUND(IF(ISERROR(VLOOKUP($B450&amp;$L450,'4 этап'!$A$2:$J$527,7,FALSE)),0,VLOOKUP($B450&amp;$L450,'4 этап'!$A$2:$J$527,7,FALSE)),2)</f>
        <v>1</v>
      </c>
      <c r="J450">
        <f>ROUND(IF(ISERROR(VLOOKUP($B450&amp;$L450,'5 этап'!$A$2:$N$527,13,FALSE)),0,VLOOKUP($B450&amp;$L450,'5 этап'!$A$2:$N$527,13,FALSE)),2)</f>
        <v>0</v>
      </c>
      <c r="K450">
        <f>LARGE(F450:I450,1)+LARGE(F450:I450,2)+LARGE(F450:I450,3)+J450</f>
        <v>2</v>
      </c>
      <c r="L450" t="s">
        <v>892</v>
      </c>
    </row>
    <row r="451" spans="1:12" x14ac:dyDescent="0.35">
      <c r="A451" s="3">
        <v>86</v>
      </c>
      <c r="B451" t="s">
        <v>753</v>
      </c>
      <c r="C451" t="s">
        <v>12</v>
      </c>
      <c r="D451">
        <v>18</v>
      </c>
      <c r="E451" t="s">
        <v>529</v>
      </c>
      <c r="F451">
        <f>ROUND(IF(ISERROR(VLOOKUP($B451&amp;$L451,'1 этап'!$A$4:$K$519,10,FALSE)),0,VLOOKUP($B451&amp;$L451,'1 этап'!$A$4:$K$519,10,FALSE)),2)</f>
        <v>0</v>
      </c>
      <c r="G451">
        <f>ROUND(IF(ISERROR(VLOOKUP($B451&amp;$L451,'2 этап'!$A$2:$J$527,10,FALSE)),0,VLOOKUP($B451&amp;$L451,'2 этап'!$A$2:$J$527,10,FALSE)),2)</f>
        <v>0</v>
      </c>
      <c r="H451">
        <f>ROUND(IF(ISERROR(VLOOKUP($B451&amp;$L451,'3 этап'!$A$2:$J$527,9,FALSE)),0,VLOOKUP($B451&amp;$L451,'3 этап'!$A$2:$J$527,9,FALSE)),2)</f>
        <v>1</v>
      </c>
      <c r="I451">
        <f>ROUND(IF(ISERROR(VLOOKUP($B451&amp;$L451,'4 этап'!$A$2:$J$527,7,FALSE)),0,VLOOKUP($B451&amp;$L451,'4 этап'!$A$2:$J$527,7,FALSE)),2)</f>
        <v>0</v>
      </c>
      <c r="J451">
        <f>ROUND(IF(ISERROR(VLOOKUP($B451&amp;$L451,'5 этап'!$A$2:$N$527,13,FALSE)),0,VLOOKUP($B451&amp;$L451,'5 этап'!$A$2:$N$527,13,FALSE)),2)</f>
        <v>0</v>
      </c>
      <c r="K451">
        <f>LARGE(F451:I451,1)+LARGE(F451:I451,2)+LARGE(F451:I451,3)+J451</f>
        <v>1</v>
      </c>
      <c r="L451" t="s">
        <v>892</v>
      </c>
    </row>
    <row r="452" spans="1:12" x14ac:dyDescent="0.35">
      <c r="A452" s="3">
        <v>87</v>
      </c>
      <c r="B452" t="s">
        <v>754</v>
      </c>
      <c r="C452" t="s">
        <v>12</v>
      </c>
      <c r="D452">
        <v>18</v>
      </c>
      <c r="E452" t="s">
        <v>17</v>
      </c>
      <c r="F452">
        <f>ROUND(IF(ISERROR(VLOOKUP($B452&amp;$L452,'1 этап'!$A$4:$K$519,10,FALSE)),0,VLOOKUP($B452&amp;$L452,'1 этап'!$A$4:$K$519,10,FALSE)),2)</f>
        <v>0</v>
      </c>
      <c r="G452">
        <f>ROUND(IF(ISERROR(VLOOKUP($B452&amp;$L452,'2 этап'!$A$2:$J$527,10,FALSE)),0,VLOOKUP($B452&amp;$L452,'2 этап'!$A$2:$J$527,10,FALSE)),2)</f>
        <v>0</v>
      </c>
      <c r="H452">
        <f>ROUND(IF(ISERROR(VLOOKUP($B452&amp;$L452,'3 этап'!$A$2:$J$527,9,FALSE)),0,VLOOKUP($B452&amp;$L452,'3 этап'!$A$2:$J$527,9,FALSE)),2)</f>
        <v>1</v>
      </c>
      <c r="I452">
        <f>ROUND(IF(ISERROR(VLOOKUP($B452&amp;$L452,'4 этап'!$A$2:$J$527,7,FALSE)),0,VLOOKUP($B452&amp;$L452,'4 этап'!$A$2:$J$527,7,FALSE)),2)</f>
        <v>0</v>
      </c>
      <c r="J452">
        <f>ROUND(IF(ISERROR(VLOOKUP($B452&amp;$L452,'5 этап'!$A$2:$N$527,13,FALSE)),0,VLOOKUP($B452&amp;$L452,'5 этап'!$A$2:$N$527,13,FALSE)),2)</f>
        <v>0</v>
      </c>
      <c r="K452">
        <f>LARGE(F452:I452,1)+LARGE(F452:I452,2)+LARGE(F452:I452,3)+J452</f>
        <v>1</v>
      </c>
      <c r="L452" t="s">
        <v>892</v>
      </c>
    </row>
    <row r="453" spans="1:12" x14ac:dyDescent="0.35">
      <c r="A453" s="3">
        <v>88</v>
      </c>
      <c r="B453" t="s">
        <v>302</v>
      </c>
      <c r="C453" t="s">
        <v>12</v>
      </c>
      <c r="D453">
        <v>18</v>
      </c>
      <c r="E453" t="s">
        <v>25</v>
      </c>
      <c r="F453">
        <f>ROUND(IF(ISERROR(VLOOKUP($B453&amp;$L453,'1 этап'!$A$4:$K$519,10,FALSE)),0,VLOOKUP($B453&amp;$L453,'1 этап'!$A$4:$K$519,10,FALSE)),2)</f>
        <v>0</v>
      </c>
      <c r="G453">
        <f>ROUND(IF(ISERROR(VLOOKUP($B453&amp;$L453,'2 этап'!$A$2:$J$527,10,FALSE)),0,VLOOKUP($B453&amp;$L453,'2 этап'!$A$2:$J$527,10,FALSE)),2)</f>
        <v>0</v>
      </c>
      <c r="H453">
        <f>ROUND(IF(ISERROR(VLOOKUP($B453&amp;$L453,'3 этап'!$A$2:$J$527,9,FALSE)),0,VLOOKUP($B453&amp;$L453,'3 этап'!$A$2:$J$527,9,FALSE)),2)</f>
        <v>0</v>
      </c>
      <c r="I453">
        <f>ROUND(IF(ISERROR(VLOOKUP($B453&amp;$L453,'4 этап'!$A$2:$J$527,7,FALSE)),0,VLOOKUP($B453&amp;$L453,'4 этап'!$A$2:$J$527,7,FALSE)),2)</f>
        <v>1</v>
      </c>
      <c r="J453">
        <f>ROUND(IF(ISERROR(VLOOKUP($B453&amp;$L453,'5 этап'!$A$2:$N$527,13,FALSE)),0,VLOOKUP($B453&amp;$L453,'5 этап'!$A$2:$N$527,13,FALSE)),2)</f>
        <v>0</v>
      </c>
      <c r="K453">
        <f>LARGE(F453:I453,1)+LARGE(F453:I453,2)+LARGE(F453:I453,3)+J453</f>
        <v>1</v>
      </c>
      <c r="L453" t="s">
        <v>892</v>
      </c>
    </row>
    <row r="454" spans="1:12" x14ac:dyDescent="0.35">
      <c r="A454" s="3">
        <v>89</v>
      </c>
      <c r="B454" t="s">
        <v>299</v>
      </c>
      <c r="C454" t="s">
        <v>12</v>
      </c>
      <c r="D454">
        <v>18</v>
      </c>
      <c r="E454" t="s">
        <v>45</v>
      </c>
      <c r="F454">
        <f>ROUND(IF(ISERROR(VLOOKUP($B454&amp;$L454,'1 этап'!$A$4:$K$519,10,FALSE)),0,VLOOKUP($B454&amp;$L454,'1 этап'!$A$4:$K$519,10,FALSE)),2)</f>
        <v>0</v>
      </c>
      <c r="G454">
        <f>ROUND(IF(ISERROR(VLOOKUP($B454&amp;$L454,'2 этап'!$A$2:$J$527,10,FALSE)),0,VLOOKUP($B454&amp;$L454,'2 этап'!$A$2:$J$527,10,FALSE)),2)</f>
        <v>1</v>
      </c>
      <c r="H454">
        <f>ROUND(IF(ISERROR(VLOOKUP($B454&amp;$L454,'3 этап'!$A$2:$J$527,9,FALSE)),0,VLOOKUP($B454&amp;$L454,'3 этап'!$A$2:$J$527,9,FALSE)),2)</f>
        <v>0</v>
      </c>
      <c r="I454">
        <f>ROUND(IF(ISERROR(VLOOKUP($B454&amp;$L454,'4 этап'!$A$2:$J$527,7,FALSE)),0,VLOOKUP($B454&amp;$L454,'4 этап'!$A$2:$J$527,7,FALSE)),2)</f>
        <v>0</v>
      </c>
      <c r="J454">
        <f>ROUND(IF(ISERROR(VLOOKUP($B454&amp;$L454,'5 этап'!$A$2:$N$527,13,FALSE)),0,VLOOKUP($B454&amp;$L454,'5 этап'!$A$2:$N$527,13,FALSE)),2)</f>
        <v>0</v>
      </c>
      <c r="K454">
        <f>LARGE(F454:I454,1)+LARGE(F454:I454,2)+LARGE(F454:I454,3)+J454</f>
        <v>1</v>
      </c>
      <c r="L454" t="s">
        <v>892</v>
      </c>
    </row>
    <row r="455" spans="1:12" x14ac:dyDescent="0.35">
      <c r="A455" s="3">
        <v>90</v>
      </c>
      <c r="B455" t="s">
        <v>296</v>
      </c>
      <c r="C455" t="s">
        <v>12</v>
      </c>
      <c r="D455">
        <v>18</v>
      </c>
      <c r="E455" t="s">
        <v>49</v>
      </c>
      <c r="F455">
        <f>ROUND(IF(ISERROR(VLOOKUP($B455&amp;$L455,'1 этап'!$A$4:$K$519,10,FALSE)),0,VLOOKUP($B455&amp;$L455,'1 этап'!$A$4:$K$519,10,FALSE)),2)</f>
        <v>1</v>
      </c>
      <c r="G455">
        <f>ROUND(IF(ISERROR(VLOOKUP($B455&amp;$L455,'2 этап'!$A$2:$J$527,10,FALSE)),0,VLOOKUP($B455&amp;$L455,'2 этап'!$A$2:$J$527,10,FALSE)),2)</f>
        <v>0</v>
      </c>
      <c r="H455">
        <f>ROUND(IF(ISERROR(VLOOKUP($B455&amp;$L455,'3 этап'!$A$2:$J$527,9,FALSE)),0,VLOOKUP($B455&amp;$L455,'3 этап'!$A$2:$J$527,9,FALSE)),2)</f>
        <v>0</v>
      </c>
      <c r="I455">
        <f>ROUND(IF(ISERROR(VLOOKUP($B455&amp;$L455,'4 этап'!$A$2:$J$527,7,FALSE)),0,VLOOKUP($B455&amp;$L455,'4 этап'!$A$2:$J$527,7,FALSE)),2)</f>
        <v>0</v>
      </c>
      <c r="J455">
        <f>ROUND(IF(ISERROR(VLOOKUP($B455&amp;$L455,'5 этап'!$A$2:$N$527,13,FALSE)),0,VLOOKUP($B455&amp;$L455,'5 этап'!$A$2:$N$527,13,FALSE)),2)</f>
        <v>0</v>
      </c>
      <c r="K455">
        <f>LARGE(F455:I455,1)+LARGE(F455:I455,2)+LARGE(F455:I455,3)+J455</f>
        <v>1</v>
      </c>
      <c r="L455" t="s">
        <v>892</v>
      </c>
    </row>
    <row r="456" spans="1:12" x14ac:dyDescent="0.35">
      <c r="A456" s="3">
        <v>91</v>
      </c>
      <c r="B456" t="s">
        <v>293</v>
      </c>
      <c r="C456" t="s">
        <v>12</v>
      </c>
      <c r="D456">
        <v>18</v>
      </c>
      <c r="E456" t="s">
        <v>15</v>
      </c>
      <c r="F456">
        <f>ROUND(IF(ISERROR(VLOOKUP($B456&amp;$L456,'1 этап'!$A$4:$K$519,10,FALSE)),0,VLOOKUP($B456&amp;$L456,'1 этап'!$A$4:$K$519,10,FALSE)),2)</f>
        <v>1</v>
      </c>
      <c r="G456">
        <f>ROUND(IF(ISERROR(VLOOKUP($B456&amp;$L456,'2 этап'!$A$2:$J$527,10,FALSE)),0,VLOOKUP($B456&amp;$L456,'2 этап'!$A$2:$J$527,10,FALSE)),2)</f>
        <v>0</v>
      </c>
      <c r="H456">
        <f>ROUND(IF(ISERROR(VLOOKUP($B456&amp;$L456,'3 этап'!$A$2:$J$527,9,FALSE)),0,VLOOKUP($B456&amp;$L456,'3 этап'!$A$2:$J$527,9,FALSE)),2)</f>
        <v>0</v>
      </c>
      <c r="I456">
        <f>ROUND(IF(ISERROR(VLOOKUP($B456&amp;$L456,'4 этап'!$A$2:$J$527,7,FALSE)),0,VLOOKUP($B456&amp;$L456,'4 этап'!$A$2:$J$527,7,FALSE)),2)</f>
        <v>0</v>
      </c>
      <c r="J456">
        <f>ROUND(IF(ISERROR(VLOOKUP($B456&amp;$L456,'5 этап'!$A$2:$N$527,13,FALSE)),0,VLOOKUP($B456&amp;$L456,'5 этап'!$A$2:$N$527,13,FALSE)),2)</f>
        <v>0</v>
      </c>
      <c r="K456">
        <f>LARGE(F456:I456,1)+LARGE(F456:I456,2)+LARGE(F456:I456,3)+J456</f>
        <v>1</v>
      </c>
      <c r="L456" t="s">
        <v>892</v>
      </c>
    </row>
    <row r="457" spans="1:12" x14ac:dyDescent="0.35">
      <c r="A457" s="3">
        <v>92</v>
      </c>
      <c r="B457" t="s">
        <v>294</v>
      </c>
      <c r="C457" t="s">
        <v>12</v>
      </c>
      <c r="D457">
        <v>18</v>
      </c>
      <c r="E457" t="s">
        <v>34</v>
      </c>
      <c r="F457">
        <f>ROUND(IF(ISERROR(VLOOKUP($B457&amp;$L457,'1 этап'!$A$4:$K$519,10,FALSE)),0,VLOOKUP($B457&amp;$L457,'1 этап'!$A$4:$K$519,10,FALSE)),2)</f>
        <v>1</v>
      </c>
      <c r="G457">
        <f>ROUND(IF(ISERROR(VLOOKUP($B457&amp;$L457,'2 этап'!$A$2:$J$527,10,FALSE)),0,VLOOKUP($B457&amp;$L457,'2 этап'!$A$2:$J$527,10,FALSE)),2)</f>
        <v>0</v>
      </c>
      <c r="H457">
        <f>ROUND(IF(ISERROR(VLOOKUP($B457&amp;$L457,'3 этап'!$A$2:$J$527,9,FALSE)),0,VLOOKUP($B457&amp;$L457,'3 этап'!$A$2:$J$527,9,FALSE)),2)</f>
        <v>0</v>
      </c>
      <c r="I457">
        <f>ROUND(IF(ISERROR(VLOOKUP($B457&amp;$L457,'4 этап'!$A$2:$J$527,7,FALSE)),0,VLOOKUP($B457&amp;$L457,'4 этап'!$A$2:$J$527,7,FALSE)),2)</f>
        <v>0</v>
      </c>
      <c r="J457">
        <f>ROUND(IF(ISERROR(VLOOKUP($B457&amp;$L457,'5 этап'!$A$2:$N$527,13,FALSE)),0,VLOOKUP($B457&amp;$L457,'5 этап'!$A$2:$N$527,13,FALSE)),2)</f>
        <v>0</v>
      </c>
      <c r="K457">
        <f>LARGE(F457:I457,1)+LARGE(F457:I457,2)+LARGE(F457:I457,3)+J457</f>
        <v>1</v>
      </c>
      <c r="L457" t="s">
        <v>892</v>
      </c>
    </row>
    <row r="458" spans="1:12" x14ac:dyDescent="0.35">
      <c r="A458" s="3">
        <v>93</v>
      </c>
      <c r="B458" t="s">
        <v>290</v>
      </c>
      <c r="C458" t="s">
        <v>12</v>
      </c>
      <c r="D458">
        <v>18</v>
      </c>
      <c r="E458" t="s">
        <v>17</v>
      </c>
      <c r="F458">
        <f>ROUND(IF(ISERROR(VLOOKUP($B458&amp;$L458,'1 этап'!$A$4:$K$519,10,FALSE)),0,VLOOKUP($B458&amp;$L458,'1 этап'!$A$4:$K$519,10,FALSE)),2)</f>
        <v>1</v>
      </c>
      <c r="G458">
        <f>ROUND(IF(ISERROR(VLOOKUP($B458&amp;$L458,'2 этап'!$A$2:$J$527,10,FALSE)),0,VLOOKUP($B458&amp;$L458,'2 этап'!$A$2:$J$527,10,FALSE)),2)</f>
        <v>0</v>
      </c>
      <c r="H458">
        <f>ROUND(IF(ISERROR(VLOOKUP($B458&amp;$L458,'3 этап'!$A$2:$J$527,9,FALSE)),0,VLOOKUP($B458&amp;$L458,'3 этап'!$A$2:$J$527,9,FALSE)),2)</f>
        <v>0</v>
      </c>
      <c r="I458">
        <f>ROUND(IF(ISERROR(VLOOKUP($B458&amp;$L458,'4 этап'!$A$2:$J$527,7,FALSE)),0,VLOOKUP($B458&amp;$L458,'4 этап'!$A$2:$J$527,7,FALSE)),2)</f>
        <v>0</v>
      </c>
      <c r="J458">
        <f>ROUND(IF(ISERROR(VLOOKUP($B458&amp;$L458,'5 этап'!$A$2:$N$527,13,FALSE)),0,VLOOKUP($B458&amp;$L458,'5 этап'!$A$2:$N$527,13,FALSE)),2)</f>
        <v>0</v>
      </c>
      <c r="K458">
        <f>LARGE(F458:I458,1)+LARGE(F458:I458,2)+LARGE(F458:I458,3)+J458</f>
        <v>1</v>
      </c>
      <c r="L458" t="s">
        <v>892</v>
      </c>
    </row>
    <row r="459" spans="1:12" x14ac:dyDescent="0.35">
      <c r="A459" s="3">
        <v>94</v>
      </c>
      <c r="B459" t="s">
        <v>592</v>
      </c>
      <c r="C459" t="s">
        <v>12</v>
      </c>
      <c r="D459">
        <v>18</v>
      </c>
      <c r="E459" t="s">
        <v>64</v>
      </c>
      <c r="F459">
        <f>ROUND(IF(ISERROR(VLOOKUP($B459&amp;$L459,'1 этап'!$A$4:$K$519,10,FALSE)),0,VLOOKUP($B459&amp;$L459,'1 этап'!$A$4:$K$519,10,FALSE)),2)</f>
        <v>0</v>
      </c>
      <c r="G459">
        <f>ROUND(IF(ISERROR(VLOOKUP($B459&amp;$L459,'2 этап'!$A$2:$J$527,10,FALSE)),0,VLOOKUP($B459&amp;$L459,'2 этап'!$A$2:$J$527,10,FALSE)),2)</f>
        <v>1</v>
      </c>
      <c r="H459">
        <f>ROUND(IF(ISERROR(VLOOKUP($B459&amp;$L459,'3 этап'!$A$2:$J$527,9,FALSE)),0,VLOOKUP($B459&amp;$L459,'3 этап'!$A$2:$J$527,9,FALSE)),2)</f>
        <v>0</v>
      </c>
      <c r="I459">
        <f>ROUND(IF(ISERROR(VLOOKUP($B459&amp;$L459,'4 этап'!$A$2:$J$527,7,FALSE)),0,VLOOKUP($B459&amp;$L459,'4 этап'!$A$2:$J$527,7,FALSE)),2)</f>
        <v>0</v>
      </c>
      <c r="J459">
        <f>ROUND(IF(ISERROR(VLOOKUP($B459&amp;$L459,'5 этап'!$A$2:$N$527,13,FALSE)),0,VLOOKUP($B459&amp;$L459,'5 этап'!$A$2:$N$527,13,FALSE)),2)</f>
        <v>0</v>
      </c>
      <c r="K459">
        <f>LARGE(F459:I459,1)+LARGE(F459:I459,2)+LARGE(F459:I459,3)+J459</f>
        <v>1</v>
      </c>
      <c r="L459" t="s">
        <v>892</v>
      </c>
    </row>
    <row r="460" spans="1:12" x14ac:dyDescent="0.35">
      <c r="A460" s="3">
        <v>95</v>
      </c>
      <c r="B460" t="s">
        <v>854</v>
      </c>
      <c r="E460" t="s">
        <v>216</v>
      </c>
      <c r="F460">
        <f>ROUND(IF(ISERROR(VLOOKUP($B460&amp;$L460,'1 этап'!$A$4:$K$519,10,FALSE)),0,VLOOKUP($B460&amp;$L460,'1 этап'!$A$4:$K$519,10,FALSE)),2)</f>
        <v>0</v>
      </c>
      <c r="G460">
        <f>ROUND(IF(ISERROR(VLOOKUP($B460&amp;$L460,'2 этап'!$A$2:$J$527,10,FALSE)),0,VLOOKUP($B460&amp;$L460,'2 этап'!$A$2:$J$527,10,FALSE)),2)</f>
        <v>0</v>
      </c>
      <c r="H460">
        <f>ROUND(IF(ISERROR(VLOOKUP($B460&amp;$L460,'3 этап'!$A$2:$J$527,9,FALSE)),0,VLOOKUP($B460&amp;$L460,'3 этап'!$A$2:$J$527,9,FALSE)),2)</f>
        <v>0</v>
      </c>
      <c r="I460">
        <f>ROUND(IF(ISERROR(VLOOKUP($B460&amp;$L460,'4 этап'!$A$2:$J$527,7,FALSE)),0,VLOOKUP($B460&amp;$L460,'4 этап'!$A$2:$J$527,7,FALSE)),2)</f>
        <v>1</v>
      </c>
      <c r="J460">
        <f>ROUND(IF(ISERROR(VLOOKUP($B460&amp;$L460,'5 этап'!$A$2:$N$527,13,FALSE)),0,VLOOKUP($B460&amp;$L460,'5 этап'!$A$2:$N$527,13,FALSE)),2)</f>
        <v>0</v>
      </c>
      <c r="K460">
        <f>LARGE(F460:I460,1)+LARGE(F460:I460,2)+LARGE(F460:I460,3)+J460</f>
        <v>1</v>
      </c>
      <c r="L460" t="s">
        <v>892</v>
      </c>
    </row>
    <row r="461" spans="1:12" x14ac:dyDescent="0.35">
      <c r="A461" s="3">
        <v>96</v>
      </c>
      <c r="B461" t="s">
        <v>755</v>
      </c>
      <c r="C461" t="s">
        <v>12</v>
      </c>
      <c r="D461">
        <v>18</v>
      </c>
      <c r="E461" t="s">
        <v>216</v>
      </c>
      <c r="F461">
        <f>ROUND(IF(ISERROR(VLOOKUP($B461&amp;$L461,'1 этап'!$A$4:$K$519,10,FALSE)),0,VLOOKUP($B461&amp;$L461,'1 этап'!$A$4:$K$519,10,FALSE)),2)</f>
        <v>0</v>
      </c>
      <c r="G461">
        <f>ROUND(IF(ISERROR(VLOOKUP($B461&amp;$L461,'2 этап'!$A$2:$J$527,10,FALSE)),0,VLOOKUP($B461&amp;$L461,'2 этап'!$A$2:$J$527,10,FALSE)),2)</f>
        <v>0</v>
      </c>
      <c r="H461">
        <f>ROUND(IF(ISERROR(VLOOKUP($B461&amp;$L461,'3 этап'!$A$2:$J$527,9,FALSE)),0,VLOOKUP($B461&amp;$L461,'3 этап'!$A$2:$J$527,9,FALSE)),2)</f>
        <v>0</v>
      </c>
      <c r="I461">
        <f>ROUND(IF(ISERROR(VLOOKUP($B461&amp;$L461,'4 этап'!$A$2:$J$527,7,FALSE)),0,VLOOKUP($B461&amp;$L461,'4 этап'!$A$2:$J$527,7,FALSE)),2)</f>
        <v>0</v>
      </c>
      <c r="J461">
        <f>ROUND(IF(ISERROR(VLOOKUP($B461&amp;$L461,'5 этап'!$A$2:$N$527,13,FALSE)),0,VLOOKUP($B461&amp;$L461,'5 этап'!$A$2:$N$527,13,FALSE)),2)</f>
        <v>0</v>
      </c>
      <c r="K461">
        <f>LARGE(F461:I461,1)+LARGE(F461:I461,2)+LARGE(F461:I461,3)+J461</f>
        <v>0</v>
      </c>
      <c r="L461" t="s">
        <v>892</v>
      </c>
    </row>
    <row r="462" spans="1:12" x14ac:dyDescent="0.35">
      <c r="A462" s="3">
        <v>97</v>
      </c>
      <c r="B462" t="s">
        <v>301</v>
      </c>
      <c r="C462" t="s">
        <v>12</v>
      </c>
      <c r="D462">
        <v>18</v>
      </c>
      <c r="E462" t="s">
        <v>45</v>
      </c>
      <c r="F462">
        <f>ROUND(IF(ISERROR(VLOOKUP($B462&amp;$L462,'1 этап'!$A$4:$K$519,10,FALSE)),0,VLOOKUP($B462&amp;$L462,'1 этап'!$A$4:$K$519,10,FALSE)),2)</f>
        <v>0</v>
      </c>
      <c r="G462">
        <f>ROUND(IF(ISERROR(VLOOKUP($B462&amp;$L462,'2 этап'!$A$2:$J$527,10,FALSE)),0,VLOOKUP($B462&amp;$L462,'2 этап'!$A$2:$J$527,10,FALSE)),2)</f>
        <v>0</v>
      </c>
      <c r="H462">
        <f>ROUND(IF(ISERROR(VLOOKUP($B462&amp;$L462,'3 этап'!$A$2:$J$527,9,FALSE)),0,VLOOKUP($B462&amp;$L462,'3 этап'!$A$2:$J$527,9,FALSE)),2)</f>
        <v>0</v>
      </c>
      <c r="I462">
        <f>ROUND(IF(ISERROR(VLOOKUP($B462&amp;$L462,'4 этап'!$A$2:$J$527,7,FALSE)),0,VLOOKUP($B462&amp;$L462,'4 этап'!$A$2:$J$527,7,FALSE)),2)</f>
        <v>0</v>
      </c>
      <c r="J462">
        <f>ROUND(IF(ISERROR(VLOOKUP($B462&amp;$L462,'5 этап'!$A$2:$N$527,13,FALSE)),0,VLOOKUP($B462&amp;$L462,'5 этап'!$A$2:$N$527,13,FALSE)),2)</f>
        <v>0</v>
      </c>
      <c r="K462">
        <f>LARGE(F462:I462,1)+LARGE(F462:I462,2)+LARGE(F462:I462,3)+J462</f>
        <v>0</v>
      </c>
      <c r="L462" t="s">
        <v>892</v>
      </c>
    </row>
    <row r="463" spans="1:12" x14ac:dyDescent="0.35">
      <c r="A463" s="3">
        <v>98</v>
      </c>
      <c r="B463" t="s">
        <v>303</v>
      </c>
      <c r="C463" t="s">
        <v>12</v>
      </c>
      <c r="D463">
        <v>18</v>
      </c>
      <c r="E463" t="s">
        <v>25</v>
      </c>
      <c r="F463">
        <f>ROUND(IF(ISERROR(VLOOKUP($B463&amp;$L463,'1 этап'!$A$4:$K$519,10,FALSE)),0,VLOOKUP($B463&amp;$L463,'1 этап'!$A$4:$K$519,10,FALSE)),2)</f>
        <v>0</v>
      </c>
      <c r="G463">
        <f>ROUND(IF(ISERROR(VLOOKUP($B463&amp;$L463,'2 этап'!$A$2:$J$527,10,FALSE)),0,VLOOKUP($B463&amp;$L463,'2 этап'!$A$2:$J$527,10,FALSE)),2)</f>
        <v>0</v>
      </c>
      <c r="H463">
        <f>ROUND(IF(ISERROR(VLOOKUP($B463&amp;$L463,'3 этап'!$A$2:$J$527,9,FALSE)),0,VLOOKUP($B463&amp;$L463,'3 этап'!$A$2:$J$527,9,FALSE)),2)</f>
        <v>0</v>
      </c>
      <c r="I463">
        <f>ROUND(IF(ISERROR(VLOOKUP($B463&amp;$L463,'4 этап'!$A$2:$J$527,7,FALSE)),0,VLOOKUP($B463&amp;$L463,'4 этап'!$A$2:$J$527,7,FALSE)),2)</f>
        <v>0</v>
      </c>
      <c r="J463">
        <f>ROUND(IF(ISERROR(VLOOKUP($B463&amp;$L463,'5 этап'!$A$2:$N$527,13,FALSE)),0,VLOOKUP($B463&amp;$L463,'5 этап'!$A$2:$N$527,13,FALSE)),2)</f>
        <v>0</v>
      </c>
      <c r="K463">
        <f>LARGE(F463:I463,1)+LARGE(F463:I463,2)+LARGE(F463:I463,3)+J463</f>
        <v>0</v>
      </c>
      <c r="L463" t="s">
        <v>892</v>
      </c>
    </row>
    <row r="464" spans="1:12" x14ac:dyDescent="0.35">
      <c r="A464" s="3">
        <v>99</v>
      </c>
      <c r="B464" t="s">
        <v>304</v>
      </c>
      <c r="C464" t="s">
        <v>12</v>
      </c>
      <c r="D464">
        <v>18</v>
      </c>
      <c r="E464" t="s">
        <v>49</v>
      </c>
      <c r="F464">
        <f>ROUND(IF(ISERROR(VLOOKUP($B464&amp;$L464,'1 этап'!$A$4:$K$519,10,FALSE)),0,VLOOKUP($B464&amp;$L464,'1 этап'!$A$4:$K$519,10,FALSE)),2)</f>
        <v>0</v>
      </c>
      <c r="G464">
        <f>ROUND(IF(ISERROR(VLOOKUP($B464&amp;$L464,'2 этап'!$A$2:$J$527,10,FALSE)),0,VLOOKUP($B464&amp;$L464,'2 этап'!$A$2:$J$527,10,FALSE)),2)</f>
        <v>0</v>
      </c>
      <c r="H464">
        <f>ROUND(IF(ISERROR(VLOOKUP($B464&amp;$L464,'3 этап'!$A$2:$J$527,9,FALSE)),0,VLOOKUP($B464&amp;$L464,'3 этап'!$A$2:$J$527,9,FALSE)),2)</f>
        <v>0</v>
      </c>
      <c r="I464">
        <f>ROUND(IF(ISERROR(VLOOKUP($B464&amp;$L464,'4 этап'!$A$2:$J$527,7,FALSE)),0,VLOOKUP($B464&amp;$L464,'4 этап'!$A$2:$J$527,7,FALSE)),2)</f>
        <v>0</v>
      </c>
      <c r="J464">
        <f>ROUND(IF(ISERROR(VLOOKUP($B464&amp;$L464,'5 этап'!$A$2:$N$527,13,FALSE)),0,VLOOKUP($B464&amp;$L464,'5 этап'!$A$2:$N$527,13,FALSE)),2)</f>
        <v>0</v>
      </c>
      <c r="K464">
        <f>LARGE(F464:I464,1)+LARGE(F464:I464,2)+LARGE(F464:I464,3)+J464</f>
        <v>0</v>
      </c>
      <c r="L464" t="s">
        <v>892</v>
      </c>
    </row>
    <row r="465" spans="1:12" x14ac:dyDescent="0.35">
      <c r="A465" s="3">
        <v>100</v>
      </c>
      <c r="B465" t="s">
        <v>305</v>
      </c>
      <c r="C465" t="s">
        <v>12</v>
      </c>
      <c r="D465">
        <v>18</v>
      </c>
      <c r="E465" t="s">
        <v>49</v>
      </c>
      <c r="F465">
        <f>ROUND(IF(ISERROR(VLOOKUP($B465&amp;$L465,'1 этап'!$A$4:$K$519,10,FALSE)),0,VLOOKUP($B465&amp;$L465,'1 этап'!$A$4:$K$519,10,FALSE)),2)</f>
        <v>0</v>
      </c>
      <c r="G465">
        <f>ROUND(IF(ISERROR(VLOOKUP($B465&amp;$L465,'2 этап'!$A$2:$J$527,10,FALSE)),0,VLOOKUP($B465&amp;$L465,'2 этап'!$A$2:$J$527,10,FALSE)),2)</f>
        <v>0</v>
      </c>
      <c r="H465">
        <f>ROUND(IF(ISERROR(VLOOKUP($B465&amp;$L465,'3 этап'!$A$2:$J$527,9,FALSE)),0,VLOOKUP($B465&amp;$L465,'3 этап'!$A$2:$J$527,9,FALSE)),2)</f>
        <v>0</v>
      </c>
      <c r="I465">
        <f>ROUND(IF(ISERROR(VLOOKUP($B465&amp;$L465,'4 этап'!$A$2:$J$527,7,FALSE)),0,VLOOKUP($B465&amp;$L465,'4 этап'!$A$2:$J$527,7,FALSE)),2)</f>
        <v>0</v>
      </c>
      <c r="J465">
        <f>ROUND(IF(ISERROR(VLOOKUP($B465&amp;$L465,'5 этап'!$A$2:$N$527,13,FALSE)),0,VLOOKUP($B465&amp;$L465,'5 этап'!$A$2:$N$527,13,FALSE)),2)</f>
        <v>0</v>
      </c>
      <c r="K465">
        <f>LARGE(F465:I465,1)+LARGE(F465:I465,2)+LARGE(F465:I465,3)+J465</f>
        <v>0</v>
      </c>
      <c r="L465" t="s">
        <v>892</v>
      </c>
    </row>
    <row r="466" spans="1:12" x14ac:dyDescent="0.35">
      <c r="A466" s="3">
        <v>101</v>
      </c>
      <c r="B466" t="s">
        <v>306</v>
      </c>
      <c r="C466" t="s">
        <v>12</v>
      </c>
      <c r="D466">
        <v>18</v>
      </c>
      <c r="E466" t="s">
        <v>49</v>
      </c>
      <c r="F466">
        <f>ROUND(IF(ISERROR(VLOOKUP($B466&amp;$L466,'1 этап'!$A$4:$K$519,10,FALSE)),0,VLOOKUP($B466&amp;$L466,'1 этап'!$A$4:$K$519,10,FALSE)),2)</f>
        <v>0</v>
      </c>
      <c r="G466">
        <f>ROUND(IF(ISERROR(VLOOKUP($B466&amp;$L466,'2 этап'!$A$2:$J$527,10,FALSE)),0,VLOOKUP($B466&amp;$L466,'2 этап'!$A$2:$J$527,10,FALSE)),2)</f>
        <v>0</v>
      </c>
      <c r="H466">
        <f>ROUND(IF(ISERROR(VLOOKUP($B466&amp;$L466,'3 этап'!$A$2:$J$527,9,FALSE)),0,VLOOKUP($B466&amp;$L466,'3 этап'!$A$2:$J$527,9,FALSE)),2)</f>
        <v>0</v>
      </c>
      <c r="I466">
        <f>ROUND(IF(ISERROR(VLOOKUP($B466&amp;$L466,'4 этап'!$A$2:$J$527,7,FALSE)),0,VLOOKUP($B466&amp;$L466,'4 этап'!$A$2:$J$527,7,FALSE)),2)</f>
        <v>0</v>
      </c>
      <c r="J466">
        <f>ROUND(IF(ISERROR(VLOOKUP($B466&amp;$L466,'5 этап'!$A$2:$N$527,13,FALSE)),0,VLOOKUP($B466&amp;$L466,'5 этап'!$A$2:$N$527,13,FALSE)),2)</f>
        <v>0</v>
      </c>
      <c r="K466">
        <f>LARGE(F466:I466,1)+LARGE(F466:I466,2)+LARGE(F466:I466,3)+J466</f>
        <v>0</v>
      </c>
      <c r="L466" t="s">
        <v>892</v>
      </c>
    </row>
    <row r="467" spans="1:12" x14ac:dyDescent="0.35">
      <c r="A467" s="3">
        <v>102</v>
      </c>
      <c r="B467" t="s">
        <v>594</v>
      </c>
      <c r="C467" t="s">
        <v>12</v>
      </c>
      <c r="D467">
        <v>18</v>
      </c>
      <c r="E467" t="s">
        <v>529</v>
      </c>
      <c r="F467">
        <f>ROUND(IF(ISERROR(VLOOKUP($B467&amp;$L467,'1 этап'!$A$4:$K$519,10,FALSE)),0,VLOOKUP($B467&amp;$L467,'1 этап'!$A$4:$K$519,10,FALSE)),2)</f>
        <v>0</v>
      </c>
      <c r="G467">
        <f>ROUND(IF(ISERROR(VLOOKUP($B467&amp;$L467,'2 этап'!$A$2:$J$527,10,FALSE)),0,VLOOKUP($B467&amp;$L467,'2 этап'!$A$2:$J$527,10,FALSE)),2)</f>
        <v>0</v>
      </c>
      <c r="H467">
        <f>ROUND(IF(ISERROR(VLOOKUP($B467&amp;$L467,'3 этап'!$A$2:$J$527,9,FALSE)),0,VLOOKUP($B467&amp;$L467,'3 этап'!$A$2:$J$527,9,FALSE)),2)</f>
        <v>0</v>
      </c>
      <c r="I467">
        <f>ROUND(IF(ISERROR(VLOOKUP($B467&amp;$L467,'4 этап'!$A$2:$J$527,7,FALSE)),0,VLOOKUP($B467&amp;$L467,'4 этап'!$A$2:$J$527,7,FALSE)),2)</f>
        <v>0</v>
      </c>
      <c r="J467">
        <f>ROUND(IF(ISERROR(VLOOKUP($B467&amp;$L467,'5 этап'!$A$2:$N$527,13,FALSE)),0,VLOOKUP($B467&amp;$L467,'5 этап'!$A$2:$N$527,13,FALSE)),2)</f>
        <v>0</v>
      </c>
      <c r="K467">
        <f>LARGE(F467:I467,1)+LARGE(F467:I467,2)+LARGE(F467:I467,3)+J467</f>
        <v>0</v>
      </c>
      <c r="L467" t="s">
        <v>892</v>
      </c>
    </row>
    <row r="468" spans="1:12" x14ac:dyDescent="0.35">
      <c r="A468" s="3">
        <v>103</v>
      </c>
      <c r="B468" t="s">
        <v>595</v>
      </c>
      <c r="C468" t="s">
        <v>12</v>
      </c>
      <c r="D468">
        <v>18</v>
      </c>
      <c r="E468" t="s">
        <v>528</v>
      </c>
      <c r="F468">
        <f>ROUND(IF(ISERROR(VLOOKUP($B468&amp;$L468,'1 этап'!$A$4:$K$519,10,FALSE)),0,VLOOKUP($B468&amp;$L468,'1 этап'!$A$4:$K$519,10,FALSE)),2)</f>
        <v>0</v>
      </c>
      <c r="G468">
        <f>ROUND(IF(ISERROR(VLOOKUP($B468&amp;$L468,'2 этап'!$A$2:$J$527,10,FALSE)),0,VLOOKUP($B468&amp;$L468,'2 этап'!$A$2:$J$527,10,FALSE)),2)</f>
        <v>0</v>
      </c>
      <c r="H468">
        <f>ROUND(IF(ISERROR(VLOOKUP($B468&amp;$L468,'3 этап'!$A$2:$J$527,9,FALSE)),0,VLOOKUP($B468&amp;$L468,'3 этап'!$A$2:$J$527,9,FALSE)),2)</f>
        <v>0</v>
      </c>
      <c r="I468">
        <f>ROUND(IF(ISERROR(VLOOKUP($B468&amp;$L468,'4 этап'!$A$2:$J$527,7,FALSE)),0,VLOOKUP($B468&amp;$L468,'4 этап'!$A$2:$J$527,7,FALSE)),2)</f>
        <v>0</v>
      </c>
      <c r="J468">
        <f>ROUND(IF(ISERROR(VLOOKUP($B468&amp;$L468,'5 этап'!$A$2:$N$527,13,FALSE)),0,VLOOKUP($B468&amp;$L468,'5 этап'!$A$2:$N$527,13,FALSE)),2)</f>
        <v>0</v>
      </c>
      <c r="K468">
        <f>LARGE(F468:I468,1)+LARGE(F468:I468,2)+LARGE(F468:I468,3)+J468</f>
        <v>0</v>
      </c>
      <c r="L468" t="s">
        <v>892</v>
      </c>
    </row>
    <row r="469" spans="1:12" x14ac:dyDescent="0.35">
      <c r="A469" s="3">
        <v>104</v>
      </c>
      <c r="B469" t="s">
        <v>597</v>
      </c>
      <c r="C469" t="s">
        <v>12</v>
      </c>
      <c r="D469">
        <v>18</v>
      </c>
      <c r="E469" t="s">
        <v>17</v>
      </c>
      <c r="F469">
        <f>ROUND(IF(ISERROR(VLOOKUP($B469&amp;$L469,'1 этап'!$A$4:$K$519,10,FALSE)),0,VLOOKUP($B469&amp;$L469,'1 этап'!$A$4:$K$519,10,FALSE)),2)</f>
        <v>0</v>
      </c>
      <c r="G469">
        <f>ROUND(IF(ISERROR(VLOOKUP($B469&amp;$L469,'2 этап'!$A$2:$J$527,10,FALSE)),0,VLOOKUP($B469&amp;$L469,'2 этап'!$A$2:$J$527,10,FALSE)),2)</f>
        <v>0</v>
      </c>
      <c r="H469">
        <f>ROUND(IF(ISERROR(VLOOKUP($B469&amp;$L469,'3 этап'!$A$2:$J$527,9,FALSE)),0,VLOOKUP($B469&amp;$L469,'3 этап'!$A$2:$J$527,9,FALSE)),2)</f>
        <v>0</v>
      </c>
      <c r="I469">
        <f>ROUND(IF(ISERROR(VLOOKUP($B469&amp;$L469,'4 этап'!$A$2:$J$527,7,FALSE)),0,VLOOKUP($B469&amp;$L469,'4 этап'!$A$2:$J$527,7,FALSE)),2)</f>
        <v>0</v>
      </c>
      <c r="J469">
        <f>ROUND(IF(ISERROR(VLOOKUP($B469&amp;$L469,'5 этап'!$A$2:$N$527,13,FALSE)),0,VLOOKUP($B469&amp;$L469,'5 этап'!$A$2:$N$527,13,FALSE)),2)</f>
        <v>0</v>
      </c>
      <c r="K469">
        <f>LARGE(F469:I469,1)+LARGE(F469:I469,2)+LARGE(F469:I469,3)+J469</f>
        <v>0</v>
      </c>
      <c r="L469" t="s">
        <v>892</v>
      </c>
    </row>
    <row r="470" spans="1:12" x14ac:dyDescent="0.35">
      <c r="A470" s="3"/>
      <c r="J470">
        <f>ROUND(IF(ISERROR(VLOOKUP($B470&amp;$L470,'5 этап'!$A$2:$N$527,13,FALSE)),0,VLOOKUP($B470&amp;$L470,'5 этап'!$A$2:$N$527,13,FALSE)),2)</f>
        <v>0</v>
      </c>
      <c r="K470" t="e">
        <f t="shared" ref="K454:K517" si="6">LARGE(F470:I470,1)+LARGE(F470:I470,2)+LARGE(F470:I470,3)+J470</f>
        <v>#NUM!</v>
      </c>
    </row>
    <row r="471" spans="1:12" ht="15.5" x14ac:dyDescent="0.35">
      <c r="A471" s="1" t="s">
        <v>307</v>
      </c>
      <c r="J471">
        <f>ROUND(IF(ISERROR(VLOOKUP($B471&amp;$L471,'5 этап'!$A$2:$N$527,13,FALSE)),0,VLOOKUP($B471&amp;$L471,'5 этап'!$A$2:$N$527,13,FALSE)),2)</f>
        <v>0</v>
      </c>
      <c r="K471" t="e">
        <f t="shared" si="6"/>
        <v>#NUM!</v>
      </c>
    </row>
    <row r="472" spans="1:12" x14ac:dyDescent="0.35">
      <c r="J472">
        <f>ROUND(IF(ISERROR(VLOOKUP($B472&amp;$L472,'5 этап'!$A$2:$N$527,13,FALSE)),0,VLOOKUP($B472&amp;$L472,'5 этап'!$A$2:$N$527,13,FALSE)),2)</f>
        <v>0</v>
      </c>
      <c r="K472" t="e">
        <f t="shared" si="6"/>
        <v>#NUM!</v>
      </c>
    </row>
    <row r="473" spans="1:12" x14ac:dyDescent="0.35">
      <c r="A473" s="2" t="s">
        <v>2</v>
      </c>
      <c r="B473" t="s">
        <v>3</v>
      </c>
      <c r="C473" t="s">
        <v>877</v>
      </c>
      <c r="F473" t="s">
        <v>878</v>
      </c>
      <c r="G473" t="s">
        <v>881</v>
      </c>
      <c r="H473" t="s">
        <v>879</v>
      </c>
      <c r="I473" t="s">
        <v>880</v>
      </c>
      <c r="J473" t="s">
        <v>899</v>
      </c>
      <c r="K473" t="s">
        <v>882</v>
      </c>
    </row>
    <row r="474" spans="1:12" x14ac:dyDescent="0.35">
      <c r="A474" s="3">
        <v>1</v>
      </c>
      <c r="B474" t="s">
        <v>599</v>
      </c>
      <c r="C474" t="s">
        <v>12</v>
      </c>
      <c r="D474">
        <v>18</v>
      </c>
      <c r="E474" t="s">
        <v>528</v>
      </c>
      <c r="F474">
        <f>ROUND(IF(ISERROR(VLOOKUP($B474&amp;$L474,'1 этап'!$A$4:$K$519,10,FALSE)),0,VLOOKUP($B474&amp;$L474,'1 этап'!$A$4:$K$519,10,FALSE)),2)</f>
        <v>0</v>
      </c>
      <c r="G474">
        <f>ROUND(IF(ISERROR(VLOOKUP($B474&amp;$L474,'2 этап'!$A$2:$J$527,10,FALSE)),0,VLOOKUP($B474&amp;$L474,'2 этап'!$A$2:$J$527,10,FALSE)),2)</f>
        <v>200</v>
      </c>
      <c r="H474">
        <f>ROUND(IF(ISERROR(VLOOKUP($B474&amp;$L474,'3 этап'!$A$2:$J$527,9,FALSE)),0,VLOOKUP($B474&amp;$L474,'3 этап'!$A$2:$J$527,9,FALSE)),2)</f>
        <v>198.4</v>
      </c>
      <c r="I474">
        <f>ROUND(IF(ISERROR(VLOOKUP($B474&amp;$L474,'4 этап'!$A$2:$J$527,7,FALSE)),0,VLOOKUP($B474&amp;$L474,'4 этап'!$A$2:$J$527,7,FALSE)),2)</f>
        <v>196.7</v>
      </c>
      <c r="J474">
        <f>ROUND(IF(ISERROR(VLOOKUP($B474&amp;$L474,'5 этап'!$A$2:$N$527,13,FALSE)),0,VLOOKUP($B474&amp;$L474,'5 этап'!$A$2:$N$527,13,FALSE)),2)</f>
        <v>200</v>
      </c>
      <c r="K474">
        <f>LARGE(F474:I474,1)+LARGE(F474:I474,2)+LARGE(F474:I474,3)+J474</f>
        <v>795.09999999999991</v>
      </c>
      <c r="L474" t="s">
        <v>893</v>
      </c>
    </row>
    <row r="475" spans="1:12" x14ac:dyDescent="0.35">
      <c r="A475" s="3">
        <v>2</v>
      </c>
      <c r="B475" t="s">
        <v>311</v>
      </c>
      <c r="C475" t="s">
        <v>12</v>
      </c>
      <c r="D475">
        <v>18</v>
      </c>
      <c r="E475" t="s">
        <v>34</v>
      </c>
      <c r="F475">
        <f>ROUND(IF(ISERROR(VLOOKUP($B475&amp;$L475,'1 этап'!$A$4:$K$519,10,FALSE)),0,VLOOKUP($B475&amp;$L475,'1 этап'!$A$4:$K$519,10,FALSE)),2)</f>
        <v>180.8</v>
      </c>
      <c r="G475">
        <f>ROUND(IF(ISERROR(VLOOKUP($B475&amp;$L475,'2 этап'!$A$2:$J$527,10,FALSE)),0,VLOOKUP($B475&amp;$L475,'2 этап'!$A$2:$J$527,10,FALSE)),2)</f>
        <v>198.8</v>
      </c>
      <c r="H475">
        <f>ROUND(IF(ISERROR(VLOOKUP($B475&amp;$L475,'3 этап'!$A$2:$J$527,9,FALSE)),0,VLOOKUP($B475&amp;$L475,'3 этап'!$A$2:$J$527,9,FALSE)),2)</f>
        <v>200</v>
      </c>
      <c r="I475">
        <f>ROUND(IF(ISERROR(VLOOKUP($B475&amp;$L475,'4 этап'!$A$2:$J$527,7,FALSE)),0,VLOOKUP($B475&amp;$L475,'4 этап'!$A$2:$J$527,7,FALSE)),2)</f>
        <v>195.7</v>
      </c>
      <c r="J475">
        <f>ROUND(IF(ISERROR(VLOOKUP($B475&amp;$L475,'5 этап'!$A$2:$N$527,13,FALSE)),0,VLOOKUP($B475&amp;$L475,'5 этап'!$A$2:$N$527,13,FALSE)),2)</f>
        <v>197.9</v>
      </c>
      <c r="K475">
        <f>LARGE(F475:I475,1)+LARGE(F475:I475,2)+LARGE(F475:I475,3)+J475</f>
        <v>792.4</v>
      </c>
      <c r="L475" t="s">
        <v>893</v>
      </c>
    </row>
    <row r="476" spans="1:12" x14ac:dyDescent="0.35">
      <c r="A476" s="3">
        <v>3</v>
      </c>
      <c r="B476" t="s">
        <v>310</v>
      </c>
      <c r="C476" t="s">
        <v>12</v>
      </c>
      <c r="D476">
        <v>18</v>
      </c>
      <c r="E476" t="s">
        <v>53</v>
      </c>
      <c r="F476">
        <f>ROUND(IF(ISERROR(VLOOKUP($B476&amp;$L476,'1 этап'!$A$4:$K$519,10,FALSE)),0,VLOOKUP($B476&amp;$L476,'1 этап'!$A$4:$K$519,10,FALSE)),2)</f>
        <v>190.4</v>
      </c>
      <c r="G476">
        <f>ROUND(IF(ISERROR(VLOOKUP($B476&amp;$L476,'2 этап'!$A$2:$J$527,10,FALSE)),0,VLOOKUP($B476&amp;$L476,'2 этап'!$A$2:$J$527,10,FALSE)),2)</f>
        <v>191.2</v>
      </c>
      <c r="H476">
        <f>ROUND(IF(ISERROR(VLOOKUP($B476&amp;$L476,'3 этап'!$A$2:$J$527,9,FALSE)),0,VLOOKUP($B476&amp;$L476,'3 этап'!$A$2:$J$527,9,FALSE)),2)</f>
        <v>0</v>
      </c>
      <c r="I476">
        <f>ROUND(IF(ISERROR(VLOOKUP($B476&amp;$L476,'4 этап'!$A$2:$J$527,7,FALSE)),0,VLOOKUP($B476&amp;$L476,'4 этап'!$A$2:$J$527,7,FALSE)),2)</f>
        <v>190.2</v>
      </c>
      <c r="J476">
        <f>ROUND(IF(ISERROR(VLOOKUP($B476&amp;$L476,'5 этап'!$A$2:$N$527,13,FALSE)),0,VLOOKUP($B476&amp;$L476,'5 этап'!$A$2:$N$527,13,FALSE)),2)</f>
        <v>189.2</v>
      </c>
      <c r="K476">
        <f>LARGE(F476:I476,1)+LARGE(F476:I476,2)+LARGE(F476:I476,3)+J476</f>
        <v>761</v>
      </c>
      <c r="L476" t="s">
        <v>893</v>
      </c>
    </row>
    <row r="477" spans="1:12" x14ac:dyDescent="0.35">
      <c r="A477" s="3">
        <v>4</v>
      </c>
      <c r="B477" t="s">
        <v>600</v>
      </c>
      <c r="C477" t="s">
        <v>12</v>
      </c>
      <c r="D477">
        <v>18</v>
      </c>
      <c r="E477" t="s">
        <v>528</v>
      </c>
      <c r="F477">
        <f>ROUND(IF(ISERROR(VLOOKUP($B477&amp;$L477,'1 этап'!$A$4:$K$519,10,FALSE)),0,VLOOKUP($B477&amp;$L477,'1 этап'!$A$4:$K$519,10,FALSE)),2)</f>
        <v>0</v>
      </c>
      <c r="G477">
        <f>ROUND(IF(ISERROR(VLOOKUP($B477&amp;$L477,'2 этап'!$A$2:$J$527,10,FALSE)),0,VLOOKUP($B477&amp;$L477,'2 этап'!$A$2:$J$527,10,FALSE)),2)</f>
        <v>190.3</v>
      </c>
      <c r="H477">
        <f>ROUND(IF(ISERROR(VLOOKUP($B477&amp;$L477,'3 этап'!$A$2:$J$527,9,FALSE)),0,VLOOKUP($B477&amp;$L477,'3 этап'!$A$2:$J$527,9,FALSE)),2)</f>
        <v>188.8</v>
      </c>
      <c r="I477">
        <f>ROUND(IF(ISERROR(VLOOKUP($B477&amp;$L477,'4 этап'!$A$2:$J$527,7,FALSE)),0,VLOOKUP($B477&amp;$L477,'4 этап'!$A$2:$J$527,7,FALSE)),2)</f>
        <v>188.5</v>
      </c>
      <c r="J477">
        <f>ROUND(IF(ISERROR(VLOOKUP($B477&amp;$L477,'5 этап'!$A$2:$N$527,13,FALSE)),0,VLOOKUP($B477&amp;$L477,'5 этап'!$A$2:$N$527,13,FALSE)),2)</f>
        <v>183.7</v>
      </c>
      <c r="K477">
        <f>LARGE(F477:I477,1)+LARGE(F477:I477,2)+LARGE(F477:I477,3)+J477</f>
        <v>751.3</v>
      </c>
      <c r="L477" t="s">
        <v>893</v>
      </c>
    </row>
    <row r="478" spans="1:12" x14ac:dyDescent="0.35">
      <c r="A478" s="3">
        <v>5</v>
      </c>
      <c r="B478" t="s">
        <v>327</v>
      </c>
      <c r="C478" t="s">
        <v>12</v>
      </c>
      <c r="D478">
        <v>18</v>
      </c>
      <c r="E478" t="s">
        <v>53</v>
      </c>
      <c r="F478">
        <f>ROUND(IF(ISERROR(VLOOKUP($B478&amp;$L478,'1 этап'!$A$4:$K$519,10,FALSE)),0,VLOOKUP($B478&amp;$L478,'1 этап'!$A$4:$K$519,10,FALSE)),2)</f>
        <v>143</v>
      </c>
      <c r="G478">
        <f>ROUND(IF(ISERROR(VLOOKUP($B478&amp;$L478,'2 этап'!$A$2:$J$527,10,FALSE)),0,VLOOKUP($B478&amp;$L478,'2 этап'!$A$2:$J$527,10,FALSE)),2)</f>
        <v>193</v>
      </c>
      <c r="H478">
        <f>ROUND(IF(ISERROR(VLOOKUP($B478&amp;$L478,'3 этап'!$A$2:$J$527,9,FALSE)),0,VLOOKUP($B478&amp;$L478,'3 этап'!$A$2:$J$527,9,FALSE)),2)</f>
        <v>167.6</v>
      </c>
      <c r="I478">
        <f>ROUND(IF(ISERROR(VLOOKUP($B478&amp;$L478,'4 этап'!$A$2:$J$527,7,FALSE)),0,VLOOKUP($B478&amp;$L478,'4 этап'!$A$2:$J$527,7,FALSE)),2)</f>
        <v>191.8</v>
      </c>
      <c r="J478">
        <f>ROUND(IF(ISERROR(VLOOKUP($B478&amp;$L478,'5 этап'!$A$2:$N$527,13,FALSE)),0,VLOOKUP($B478&amp;$L478,'5 этап'!$A$2:$N$527,13,FALSE)),2)</f>
        <v>190.7</v>
      </c>
      <c r="K478">
        <f>LARGE(F478:I478,1)+LARGE(F478:I478,2)+LARGE(F478:I478,3)+J478</f>
        <v>743.09999999999991</v>
      </c>
      <c r="L478" t="s">
        <v>893</v>
      </c>
    </row>
    <row r="479" spans="1:12" x14ac:dyDescent="0.35">
      <c r="A479" s="3">
        <v>6</v>
      </c>
      <c r="B479" t="s">
        <v>312</v>
      </c>
      <c r="C479" t="s">
        <v>12</v>
      </c>
      <c r="D479">
        <v>18</v>
      </c>
      <c r="E479" t="s">
        <v>64</v>
      </c>
      <c r="F479">
        <f>ROUND(IF(ISERROR(VLOOKUP($B479&amp;$L479,'1 этап'!$A$4:$K$519,10,FALSE)),0,VLOOKUP($B479&amp;$L479,'1 этап'!$A$4:$K$519,10,FALSE)),2)</f>
        <v>180.2</v>
      </c>
      <c r="G479">
        <f>ROUND(IF(ISERROR(VLOOKUP($B479&amp;$L479,'2 этап'!$A$2:$J$527,10,FALSE)),0,VLOOKUP($B479&amp;$L479,'2 этап'!$A$2:$J$527,10,FALSE)),2)</f>
        <v>187.7</v>
      </c>
      <c r="H479">
        <f>ROUND(IF(ISERROR(VLOOKUP($B479&amp;$L479,'3 этап'!$A$2:$J$527,9,FALSE)),0,VLOOKUP($B479&amp;$L479,'3 этап'!$A$2:$J$527,9,FALSE)),2)</f>
        <v>153.9</v>
      </c>
      <c r="I479">
        <f>ROUND(IF(ISERROR(VLOOKUP($B479&amp;$L479,'4 этап'!$A$2:$J$527,7,FALSE)),0,VLOOKUP($B479&amp;$L479,'4 этап'!$A$2:$J$527,7,FALSE)),2)</f>
        <v>181.8</v>
      </c>
      <c r="J479">
        <f>ROUND(IF(ISERROR(VLOOKUP($B479&amp;$L479,'5 этап'!$A$2:$N$527,13,FALSE)),0,VLOOKUP($B479&amp;$L479,'5 этап'!$A$2:$N$527,13,FALSE)),2)</f>
        <v>185.1</v>
      </c>
      <c r="K479">
        <f>LARGE(F479:I479,1)+LARGE(F479:I479,2)+LARGE(F479:I479,3)+J479</f>
        <v>734.80000000000007</v>
      </c>
      <c r="L479" t="s">
        <v>893</v>
      </c>
    </row>
    <row r="480" spans="1:12" x14ac:dyDescent="0.35">
      <c r="A480" s="3">
        <v>7</v>
      </c>
      <c r="B480" t="s">
        <v>323</v>
      </c>
      <c r="C480" t="s">
        <v>12</v>
      </c>
      <c r="D480">
        <v>18</v>
      </c>
      <c r="E480" t="s">
        <v>40</v>
      </c>
      <c r="F480">
        <f>ROUND(IF(ISERROR(VLOOKUP($B480&amp;$L480,'1 этап'!$A$4:$K$519,10,FALSE)),0,VLOOKUP($B480&amp;$L480,'1 этап'!$A$4:$K$519,10,FALSE)),2)</f>
        <v>153.1</v>
      </c>
      <c r="G480">
        <f>ROUND(IF(ISERROR(VLOOKUP($B480&amp;$L480,'2 этап'!$A$2:$J$527,10,FALSE)),0,VLOOKUP($B480&amp;$L480,'2 этап'!$A$2:$J$527,10,FALSE)),2)</f>
        <v>145.69999999999999</v>
      </c>
      <c r="H480">
        <f>ROUND(IF(ISERROR(VLOOKUP($B480&amp;$L480,'3 этап'!$A$2:$J$527,9,FALSE)),0,VLOOKUP($B480&amp;$L480,'3 этап'!$A$2:$J$527,9,FALSE)),2)</f>
        <v>172.1</v>
      </c>
      <c r="I480">
        <f>ROUND(IF(ISERROR(VLOOKUP($B480&amp;$L480,'4 этап'!$A$2:$J$527,7,FALSE)),0,VLOOKUP($B480&amp;$L480,'4 этап'!$A$2:$J$527,7,FALSE)),2)</f>
        <v>180.2</v>
      </c>
      <c r="J480">
        <f>ROUND(IF(ISERROR(VLOOKUP($B480&amp;$L480,'5 этап'!$A$2:$N$527,13,FALSE)),0,VLOOKUP($B480&amp;$L480,'5 этап'!$A$2:$N$527,13,FALSE)),2)</f>
        <v>185.6</v>
      </c>
      <c r="K480">
        <f>LARGE(F480:I480,1)+LARGE(F480:I480,2)+LARGE(F480:I480,3)+J480</f>
        <v>691</v>
      </c>
      <c r="L480" t="s">
        <v>893</v>
      </c>
    </row>
    <row r="481" spans="1:12" x14ac:dyDescent="0.35">
      <c r="A481" s="3">
        <v>8</v>
      </c>
      <c r="B481" t="s">
        <v>325</v>
      </c>
      <c r="C481" t="s">
        <v>12</v>
      </c>
      <c r="D481">
        <v>18</v>
      </c>
      <c r="E481" t="s">
        <v>529</v>
      </c>
      <c r="F481">
        <f>ROUND(IF(ISERROR(VLOOKUP($B481&amp;$L481,'1 этап'!$A$4:$K$519,10,FALSE)),0,VLOOKUP($B481&amp;$L481,'1 этап'!$A$4:$K$519,10,FALSE)),2)</f>
        <v>147.9</v>
      </c>
      <c r="G481">
        <f>ROUND(IF(ISERROR(VLOOKUP($B481&amp;$L481,'2 этап'!$A$2:$J$527,10,FALSE)),0,VLOOKUP($B481&amp;$L481,'2 этап'!$A$2:$J$527,10,FALSE)),2)</f>
        <v>169.1</v>
      </c>
      <c r="H481">
        <f>ROUND(IF(ISERROR(VLOOKUP($B481&amp;$L481,'3 этап'!$A$2:$J$527,9,FALSE)),0,VLOOKUP($B481&amp;$L481,'3 этап'!$A$2:$J$527,9,FALSE)),2)</f>
        <v>177.1</v>
      </c>
      <c r="I481">
        <f>ROUND(IF(ISERROR(VLOOKUP($B481&amp;$L481,'4 этап'!$A$2:$J$527,7,FALSE)),0,VLOOKUP($B481&amp;$L481,'4 этап'!$A$2:$J$527,7,FALSE)),2)</f>
        <v>164.8</v>
      </c>
      <c r="J481">
        <f>ROUND(IF(ISERROR(VLOOKUP($B481&amp;$L481,'5 этап'!$A$2:$N$527,13,FALSE)),0,VLOOKUP($B481&amp;$L481,'5 этап'!$A$2:$N$527,13,FALSE)),2)</f>
        <v>169.1</v>
      </c>
      <c r="K481">
        <f>LARGE(F481:I481,1)+LARGE(F481:I481,2)+LARGE(F481:I481,3)+J481</f>
        <v>680.1</v>
      </c>
      <c r="L481" t="s">
        <v>893</v>
      </c>
    </row>
    <row r="482" spans="1:12" x14ac:dyDescent="0.35">
      <c r="A482" s="3">
        <v>9</v>
      </c>
      <c r="B482" t="s">
        <v>370</v>
      </c>
      <c r="C482" t="s">
        <v>12</v>
      </c>
      <c r="D482">
        <v>18</v>
      </c>
      <c r="E482" t="s">
        <v>22</v>
      </c>
      <c r="F482">
        <f>ROUND(IF(ISERROR(VLOOKUP($B482&amp;$L482,'1 этап'!$A$4:$K$519,10,FALSE)),0,VLOOKUP($B482&amp;$L482,'1 этап'!$A$4:$K$519,10,FALSE)),2)</f>
        <v>0</v>
      </c>
      <c r="G482">
        <f>ROUND(IF(ISERROR(VLOOKUP($B482&amp;$L482,'2 этап'!$A$2:$J$527,10,FALSE)),0,VLOOKUP($B482&amp;$L482,'2 этап'!$A$2:$J$527,10,FALSE)),2)</f>
        <v>176.8</v>
      </c>
      <c r="H482">
        <f>ROUND(IF(ISERROR(VLOOKUP($B482&amp;$L482,'3 этап'!$A$2:$J$527,9,FALSE)),0,VLOOKUP($B482&amp;$L482,'3 этап'!$A$2:$J$527,9,FALSE)),2)</f>
        <v>170.6</v>
      </c>
      <c r="I482">
        <f>ROUND(IF(ISERROR(VLOOKUP($B482&amp;$L482,'4 этап'!$A$2:$J$527,7,FALSE)),0,VLOOKUP($B482&amp;$L482,'4 этап'!$A$2:$J$527,7,FALSE)),2)</f>
        <v>162.1</v>
      </c>
      <c r="J482">
        <f>ROUND(IF(ISERROR(VLOOKUP($B482&amp;$L482,'5 этап'!$A$2:$N$527,13,FALSE)),0,VLOOKUP($B482&amp;$L482,'5 этап'!$A$2:$N$527,13,FALSE)),2)</f>
        <v>163.69999999999999</v>
      </c>
      <c r="K482">
        <f>LARGE(F482:I482,1)+LARGE(F482:I482,2)+LARGE(F482:I482,3)+J482</f>
        <v>673.2</v>
      </c>
      <c r="L482" t="s">
        <v>893</v>
      </c>
    </row>
    <row r="483" spans="1:12" x14ac:dyDescent="0.35">
      <c r="A483" s="3">
        <v>10</v>
      </c>
      <c r="B483" t="s">
        <v>316</v>
      </c>
      <c r="C483" t="s">
        <v>12</v>
      </c>
      <c r="D483">
        <v>18</v>
      </c>
      <c r="E483" t="s">
        <v>528</v>
      </c>
      <c r="F483">
        <f>ROUND(IF(ISERROR(VLOOKUP($B483&amp;$L483,'1 этап'!$A$4:$K$519,10,FALSE)),0,VLOOKUP($B483&amp;$L483,'1 этап'!$A$4:$K$519,10,FALSE)),2)</f>
        <v>163.30000000000001</v>
      </c>
      <c r="G483">
        <f>ROUND(IF(ISERROR(VLOOKUP($B483&amp;$L483,'2 этап'!$A$2:$J$527,10,FALSE)),0,VLOOKUP($B483&amp;$L483,'2 этап'!$A$2:$J$527,10,FALSE)),2)</f>
        <v>181.1</v>
      </c>
      <c r="H483">
        <f>ROUND(IF(ISERROR(VLOOKUP($B483&amp;$L483,'3 этап'!$A$2:$J$527,9,FALSE)),0,VLOOKUP($B483&amp;$L483,'3 этап'!$A$2:$J$527,9,FALSE)),2)</f>
        <v>152.1</v>
      </c>
      <c r="I483">
        <f>ROUND(IF(ISERROR(VLOOKUP($B483&amp;$L483,'4 этап'!$A$2:$J$527,7,FALSE)),0,VLOOKUP($B483&amp;$L483,'4 этап'!$A$2:$J$527,7,FALSE)),2)</f>
        <v>182.5</v>
      </c>
      <c r="J483">
        <f>ROUND(IF(ISERROR(VLOOKUP($B483&amp;$L483,'5 этап'!$A$2:$N$527,13,FALSE)),0,VLOOKUP($B483&amp;$L483,'5 этап'!$A$2:$N$527,13,FALSE)),2)</f>
        <v>144.80000000000001</v>
      </c>
      <c r="K483">
        <f>LARGE(F483:I483,1)+LARGE(F483:I483,2)+LARGE(F483:I483,3)+J483</f>
        <v>671.7</v>
      </c>
      <c r="L483" t="s">
        <v>893</v>
      </c>
    </row>
    <row r="484" spans="1:12" x14ac:dyDescent="0.35">
      <c r="A484" s="3">
        <v>11</v>
      </c>
      <c r="B484" t="s">
        <v>317</v>
      </c>
      <c r="C484" t="s">
        <v>12</v>
      </c>
      <c r="D484">
        <v>18</v>
      </c>
      <c r="E484" t="s">
        <v>51</v>
      </c>
      <c r="F484">
        <f>ROUND(IF(ISERROR(VLOOKUP($B484&amp;$L484,'1 этап'!$A$4:$K$519,10,FALSE)),0,VLOOKUP($B484&amp;$L484,'1 этап'!$A$4:$K$519,10,FALSE)),2)</f>
        <v>163.19999999999999</v>
      </c>
      <c r="G484">
        <f>ROUND(IF(ISERROR(VLOOKUP($B484&amp;$L484,'2 этап'!$A$2:$J$527,10,FALSE)),0,VLOOKUP($B484&amp;$L484,'2 этап'!$A$2:$J$527,10,FALSE)),2)</f>
        <v>0</v>
      </c>
      <c r="H484">
        <f>ROUND(IF(ISERROR(VLOOKUP($B484&amp;$L484,'3 этап'!$A$2:$J$527,9,FALSE)),0,VLOOKUP($B484&amp;$L484,'3 этап'!$A$2:$J$527,9,FALSE)),2)</f>
        <v>170.8</v>
      </c>
      <c r="I484">
        <f>ROUND(IF(ISERROR(VLOOKUP($B484&amp;$L484,'4 этап'!$A$2:$J$527,7,FALSE)),0,VLOOKUP($B484&amp;$L484,'4 этап'!$A$2:$J$527,7,FALSE)),2)</f>
        <v>166.9</v>
      </c>
      <c r="J484">
        <f>ROUND(IF(ISERROR(VLOOKUP($B484&amp;$L484,'5 этап'!$A$2:$N$527,13,FALSE)),0,VLOOKUP($B484&amp;$L484,'5 этап'!$A$2:$N$527,13,FALSE)),2)</f>
        <v>169.3</v>
      </c>
      <c r="K484">
        <f>LARGE(F484:I484,1)+LARGE(F484:I484,2)+LARGE(F484:I484,3)+J484</f>
        <v>670.2</v>
      </c>
      <c r="L484" t="s">
        <v>893</v>
      </c>
    </row>
    <row r="485" spans="1:12" x14ac:dyDescent="0.35">
      <c r="A485" s="3">
        <v>12</v>
      </c>
      <c r="B485" t="s">
        <v>324</v>
      </c>
      <c r="C485" t="s">
        <v>12</v>
      </c>
      <c r="D485">
        <v>18</v>
      </c>
      <c r="E485" t="s">
        <v>40</v>
      </c>
      <c r="F485">
        <f>ROUND(IF(ISERROR(VLOOKUP($B485&amp;$L485,'1 этап'!$A$4:$K$519,10,FALSE)),0,VLOOKUP($B485&amp;$L485,'1 этап'!$A$4:$K$519,10,FALSE)),2)</f>
        <v>150.69999999999999</v>
      </c>
      <c r="G485">
        <f>ROUND(IF(ISERROR(VLOOKUP($B485&amp;$L485,'2 этап'!$A$2:$J$527,10,FALSE)),0,VLOOKUP($B485&amp;$L485,'2 этап'!$A$2:$J$527,10,FALSE)),2)</f>
        <v>112.5</v>
      </c>
      <c r="H485">
        <f>ROUND(IF(ISERROR(VLOOKUP($B485&amp;$L485,'3 этап'!$A$2:$J$527,9,FALSE)),0,VLOOKUP($B485&amp;$L485,'3 этап'!$A$2:$J$527,9,FALSE)),2)</f>
        <v>166.6</v>
      </c>
      <c r="I485">
        <f>ROUND(IF(ISERROR(VLOOKUP($B485&amp;$L485,'4 этап'!$A$2:$J$527,7,FALSE)),0,VLOOKUP($B485&amp;$L485,'4 этап'!$A$2:$J$527,7,FALSE)),2)</f>
        <v>170.7</v>
      </c>
      <c r="J485">
        <f>ROUND(IF(ISERROR(VLOOKUP($B485&amp;$L485,'5 этап'!$A$2:$N$527,13,FALSE)),0,VLOOKUP($B485&amp;$L485,'5 этап'!$A$2:$N$527,13,FALSE)),2)</f>
        <v>179.8</v>
      </c>
      <c r="K485">
        <f>LARGE(F485:I485,1)+LARGE(F485:I485,2)+LARGE(F485:I485,3)+J485</f>
        <v>667.8</v>
      </c>
      <c r="L485" t="s">
        <v>893</v>
      </c>
    </row>
    <row r="486" spans="1:12" x14ac:dyDescent="0.35">
      <c r="A486" s="3">
        <v>13</v>
      </c>
      <c r="B486" t="s">
        <v>379</v>
      </c>
      <c r="C486" t="s">
        <v>12</v>
      </c>
      <c r="D486">
        <v>18</v>
      </c>
      <c r="E486" t="s">
        <v>27</v>
      </c>
      <c r="F486">
        <f>ROUND(IF(ISERROR(VLOOKUP($B486&amp;$L486,'1 этап'!$A$4:$K$519,10,FALSE)),0,VLOOKUP($B486&amp;$L486,'1 этап'!$A$4:$K$519,10,FALSE)),2)</f>
        <v>0</v>
      </c>
      <c r="G486">
        <f>ROUND(IF(ISERROR(VLOOKUP($B486&amp;$L486,'2 этап'!$A$2:$J$527,10,FALSE)),0,VLOOKUP($B486&amp;$L486,'2 этап'!$A$2:$J$527,10,FALSE)),2)</f>
        <v>173.9</v>
      </c>
      <c r="H486">
        <f>ROUND(IF(ISERROR(VLOOKUP($B486&amp;$L486,'3 этап'!$A$2:$J$527,9,FALSE)),0,VLOOKUP($B486&amp;$L486,'3 этап'!$A$2:$J$527,9,FALSE)),2)</f>
        <v>157.4</v>
      </c>
      <c r="I486">
        <f>ROUND(IF(ISERROR(VLOOKUP($B486&amp;$L486,'4 этап'!$A$2:$J$527,7,FALSE)),0,VLOOKUP($B486&amp;$L486,'4 этап'!$A$2:$J$527,7,FALSE)),2)</f>
        <v>187</v>
      </c>
      <c r="J486">
        <f>ROUND(IF(ISERROR(VLOOKUP($B486&amp;$L486,'5 этап'!$A$2:$N$527,13,FALSE)),0,VLOOKUP($B486&amp;$L486,'5 этап'!$A$2:$N$527,13,FALSE)),2)</f>
        <v>147.5</v>
      </c>
      <c r="K486">
        <f>LARGE(F486:I486,1)+LARGE(F486:I486,2)+LARGE(F486:I486,3)+J486</f>
        <v>665.8</v>
      </c>
      <c r="L486" t="s">
        <v>893</v>
      </c>
    </row>
    <row r="487" spans="1:12" x14ac:dyDescent="0.35">
      <c r="A487" s="3">
        <v>14</v>
      </c>
      <c r="B487" t="s">
        <v>333</v>
      </c>
      <c r="C487" t="s">
        <v>12</v>
      </c>
      <c r="D487">
        <v>18</v>
      </c>
      <c r="E487" t="s">
        <v>53</v>
      </c>
      <c r="F487">
        <f>ROUND(IF(ISERROR(VLOOKUP($B487&amp;$L487,'1 этап'!$A$4:$K$519,10,FALSE)),0,VLOOKUP($B487&amp;$L487,'1 этап'!$A$4:$K$519,10,FALSE)),2)</f>
        <v>134.5</v>
      </c>
      <c r="G487">
        <f>ROUND(IF(ISERROR(VLOOKUP($B487&amp;$L487,'2 этап'!$A$2:$J$527,10,FALSE)),0,VLOOKUP($B487&amp;$L487,'2 этап'!$A$2:$J$527,10,FALSE)),2)</f>
        <v>174.5</v>
      </c>
      <c r="H487">
        <f>ROUND(IF(ISERROR(VLOOKUP($B487&amp;$L487,'3 этап'!$A$2:$J$527,9,FALSE)),0,VLOOKUP($B487&amp;$L487,'3 этап'!$A$2:$J$527,9,FALSE)),2)</f>
        <v>130.80000000000001</v>
      </c>
      <c r="I487">
        <f>ROUND(IF(ISERROR(VLOOKUP($B487&amp;$L487,'4 этап'!$A$2:$J$527,7,FALSE)),0,VLOOKUP($B487&amp;$L487,'4 этап'!$A$2:$J$527,7,FALSE)),2)</f>
        <v>180.7</v>
      </c>
      <c r="J487">
        <f>ROUND(IF(ISERROR(VLOOKUP($B487&amp;$L487,'5 этап'!$A$2:$N$527,13,FALSE)),0,VLOOKUP($B487&amp;$L487,'5 этап'!$A$2:$N$527,13,FALSE)),2)</f>
        <v>166.1</v>
      </c>
      <c r="K487">
        <f>LARGE(F487:I487,1)+LARGE(F487:I487,2)+LARGE(F487:I487,3)+J487</f>
        <v>655.8</v>
      </c>
      <c r="L487" t="s">
        <v>893</v>
      </c>
    </row>
    <row r="488" spans="1:12" x14ac:dyDescent="0.35">
      <c r="A488" s="3">
        <v>15</v>
      </c>
      <c r="B488" t="s">
        <v>319</v>
      </c>
      <c r="C488" t="s">
        <v>12</v>
      </c>
      <c r="D488">
        <v>18</v>
      </c>
      <c r="E488" t="s">
        <v>51</v>
      </c>
      <c r="F488">
        <f>ROUND(IF(ISERROR(VLOOKUP($B488&amp;$L488,'1 этап'!$A$4:$K$519,10,FALSE)),0,VLOOKUP($B488&amp;$L488,'1 этап'!$A$4:$K$519,10,FALSE)),2)</f>
        <v>160</v>
      </c>
      <c r="G488">
        <f>ROUND(IF(ISERROR(VLOOKUP($B488&amp;$L488,'2 этап'!$A$2:$J$527,10,FALSE)),0,VLOOKUP($B488&amp;$L488,'2 этап'!$A$2:$J$527,10,FALSE)),2)</f>
        <v>0</v>
      </c>
      <c r="H488">
        <f>ROUND(IF(ISERROR(VLOOKUP($B488&amp;$L488,'3 этап'!$A$2:$J$527,9,FALSE)),0,VLOOKUP($B488&amp;$L488,'3 этап'!$A$2:$J$527,9,FALSE)),2)</f>
        <v>117.1</v>
      </c>
      <c r="I488">
        <f>ROUND(IF(ISERROR(VLOOKUP($B488&amp;$L488,'4 этап'!$A$2:$J$527,7,FALSE)),0,VLOOKUP($B488&amp;$L488,'4 этап'!$A$2:$J$527,7,FALSE)),2)</f>
        <v>181.4</v>
      </c>
      <c r="J488">
        <f>ROUND(IF(ISERROR(VLOOKUP($B488&amp;$L488,'5 этап'!$A$2:$N$527,13,FALSE)),0,VLOOKUP($B488&amp;$L488,'5 этап'!$A$2:$N$527,13,FALSE)),2)</f>
        <v>173.6</v>
      </c>
      <c r="K488">
        <f>LARGE(F488:I488,1)+LARGE(F488:I488,2)+LARGE(F488:I488,3)+J488</f>
        <v>632.1</v>
      </c>
      <c r="L488" t="s">
        <v>893</v>
      </c>
    </row>
    <row r="489" spans="1:12" x14ac:dyDescent="0.35">
      <c r="A489" s="3">
        <v>16</v>
      </c>
      <c r="B489" t="s">
        <v>380</v>
      </c>
      <c r="C489" t="s">
        <v>12</v>
      </c>
      <c r="D489">
        <v>18</v>
      </c>
      <c r="E489" t="s">
        <v>528</v>
      </c>
      <c r="F489">
        <f>ROUND(IF(ISERROR(VLOOKUP($B489&amp;$L489,'1 этап'!$A$4:$K$519,10,FALSE)),0,VLOOKUP($B489&amp;$L489,'1 этап'!$A$4:$K$519,10,FALSE)),2)</f>
        <v>0</v>
      </c>
      <c r="G489">
        <f>ROUND(IF(ISERROR(VLOOKUP($B489&amp;$L489,'2 этап'!$A$2:$J$527,10,FALSE)),0,VLOOKUP($B489&amp;$L489,'2 этап'!$A$2:$J$527,10,FALSE)),2)</f>
        <v>139.1</v>
      </c>
      <c r="H489">
        <f>ROUND(IF(ISERROR(VLOOKUP($B489&amp;$L489,'3 этап'!$A$2:$J$527,9,FALSE)),0,VLOOKUP($B489&amp;$L489,'3 этап'!$A$2:$J$527,9,FALSE)),2)</f>
        <v>160.69999999999999</v>
      </c>
      <c r="I489">
        <f>ROUND(IF(ISERROR(VLOOKUP($B489&amp;$L489,'4 этап'!$A$2:$J$527,7,FALSE)),0,VLOOKUP($B489&amp;$L489,'4 этап'!$A$2:$J$527,7,FALSE)),2)</f>
        <v>161.4</v>
      </c>
      <c r="J489">
        <f>ROUND(IF(ISERROR(VLOOKUP($B489&amp;$L489,'5 этап'!$A$2:$N$527,13,FALSE)),0,VLOOKUP($B489&amp;$L489,'5 этап'!$A$2:$N$527,13,FALSE)),2)</f>
        <v>148</v>
      </c>
      <c r="K489">
        <f>LARGE(F489:I489,1)+LARGE(F489:I489,2)+LARGE(F489:I489,3)+J489</f>
        <v>609.20000000000005</v>
      </c>
      <c r="L489" t="s">
        <v>893</v>
      </c>
    </row>
    <row r="490" spans="1:12" x14ac:dyDescent="0.35">
      <c r="A490" s="3">
        <v>17</v>
      </c>
      <c r="B490" t="s">
        <v>347</v>
      </c>
      <c r="C490" t="s">
        <v>12</v>
      </c>
      <c r="D490">
        <v>18</v>
      </c>
      <c r="E490" t="s">
        <v>51</v>
      </c>
      <c r="F490">
        <f>ROUND(IF(ISERROR(VLOOKUP($B490&amp;$L490,'1 этап'!$A$4:$K$519,10,FALSE)),0,VLOOKUP($B490&amp;$L490,'1 этап'!$A$4:$K$519,10,FALSE)),2)</f>
        <v>117.9</v>
      </c>
      <c r="G490">
        <f>ROUND(IF(ISERROR(VLOOKUP($B490&amp;$L490,'2 этап'!$A$2:$J$527,10,FALSE)),0,VLOOKUP($B490&amp;$L490,'2 этап'!$A$2:$J$527,10,FALSE)),2)</f>
        <v>149</v>
      </c>
      <c r="H490">
        <f>ROUND(IF(ISERROR(VLOOKUP($B490&amp;$L490,'3 этап'!$A$2:$J$527,9,FALSE)),0,VLOOKUP($B490&amp;$L490,'3 этап'!$A$2:$J$527,9,FALSE)),2)</f>
        <v>142</v>
      </c>
      <c r="I490">
        <f>ROUND(IF(ISERROR(VLOOKUP($B490&amp;$L490,'4 этап'!$A$2:$J$527,7,FALSE)),0,VLOOKUP($B490&amp;$L490,'4 этап'!$A$2:$J$527,7,FALSE)),2)</f>
        <v>155</v>
      </c>
      <c r="J490">
        <f>ROUND(IF(ISERROR(VLOOKUP($B490&amp;$L490,'5 этап'!$A$2:$N$527,13,FALSE)),0,VLOOKUP($B490&amp;$L490,'5 этап'!$A$2:$N$527,13,FALSE)),2)</f>
        <v>159.30000000000001</v>
      </c>
      <c r="K490">
        <f>LARGE(F490:I490,1)+LARGE(F490:I490,2)+LARGE(F490:I490,3)+J490</f>
        <v>605.29999999999995</v>
      </c>
      <c r="L490" t="s">
        <v>893</v>
      </c>
    </row>
    <row r="491" spans="1:12" x14ac:dyDescent="0.35">
      <c r="A491" s="3">
        <v>18</v>
      </c>
      <c r="B491" t="s">
        <v>361</v>
      </c>
      <c r="C491" t="s">
        <v>12</v>
      </c>
      <c r="D491">
        <v>18</v>
      </c>
      <c r="E491" t="s">
        <v>40</v>
      </c>
      <c r="F491">
        <f>ROUND(IF(ISERROR(VLOOKUP($B491&amp;$L491,'1 этап'!$A$4:$K$519,10,FALSE)),0,VLOOKUP($B491&amp;$L491,'1 этап'!$A$4:$K$519,10,FALSE)),2)</f>
        <v>65.2</v>
      </c>
      <c r="G491">
        <f>ROUND(IF(ISERROR(VLOOKUP($B491&amp;$L491,'2 этап'!$A$2:$J$527,10,FALSE)),0,VLOOKUP($B491&amp;$L491,'2 этап'!$A$2:$J$527,10,FALSE)),2)</f>
        <v>169.5</v>
      </c>
      <c r="H491">
        <f>ROUND(IF(ISERROR(VLOOKUP($B491&amp;$L491,'3 этап'!$A$2:$J$527,9,FALSE)),0,VLOOKUP($B491&amp;$L491,'3 этап'!$A$2:$J$527,9,FALSE)),2)</f>
        <v>0</v>
      </c>
      <c r="I491">
        <f>ROUND(IF(ISERROR(VLOOKUP($B491&amp;$L491,'4 этап'!$A$2:$J$527,7,FALSE)),0,VLOOKUP($B491&amp;$L491,'4 этап'!$A$2:$J$527,7,FALSE)),2)</f>
        <v>187.3</v>
      </c>
      <c r="J491">
        <f>ROUND(IF(ISERROR(VLOOKUP($B491&amp;$L491,'5 этап'!$A$2:$N$527,13,FALSE)),0,VLOOKUP($B491&amp;$L491,'5 этап'!$A$2:$N$527,13,FALSE)),2)</f>
        <v>158.80000000000001</v>
      </c>
      <c r="K491">
        <f>LARGE(F491:I491,1)+LARGE(F491:I491,2)+LARGE(F491:I491,3)+J491</f>
        <v>580.79999999999995</v>
      </c>
      <c r="L491" t="s">
        <v>893</v>
      </c>
    </row>
    <row r="492" spans="1:12" x14ac:dyDescent="0.35">
      <c r="A492" s="3">
        <v>19</v>
      </c>
      <c r="B492" t="s">
        <v>602</v>
      </c>
      <c r="C492" t="s">
        <v>12</v>
      </c>
      <c r="D492">
        <v>18</v>
      </c>
      <c r="E492" t="s">
        <v>529</v>
      </c>
      <c r="F492">
        <f>ROUND(IF(ISERROR(VLOOKUP($B492&amp;$L492,'1 этап'!$A$4:$K$519,10,FALSE)),0,VLOOKUP($B492&amp;$L492,'1 этап'!$A$4:$K$519,10,FALSE)),2)</f>
        <v>0</v>
      </c>
      <c r="G492">
        <f>ROUND(IF(ISERROR(VLOOKUP($B492&amp;$L492,'2 этап'!$A$2:$J$527,10,FALSE)),0,VLOOKUP($B492&amp;$L492,'2 этап'!$A$2:$J$527,10,FALSE)),2)</f>
        <v>167.5</v>
      </c>
      <c r="H492">
        <f>ROUND(IF(ISERROR(VLOOKUP($B492&amp;$L492,'3 этап'!$A$2:$J$527,9,FALSE)),0,VLOOKUP($B492&amp;$L492,'3 этап'!$A$2:$J$527,9,FALSE)),2)</f>
        <v>92.7</v>
      </c>
      <c r="I492">
        <f>ROUND(IF(ISERROR(VLOOKUP($B492&amp;$L492,'4 этап'!$A$2:$J$527,7,FALSE)),0,VLOOKUP($B492&amp;$L492,'4 этап'!$A$2:$J$527,7,FALSE)),2)</f>
        <v>170</v>
      </c>
      <c r="J492">
        <f>ROUND(IF(ISERROR(VLOOKUP($B492&amp;$L492,'5 этап'!$A$2:$N$527,13,FALSE)),0,VLOOKUP($B492&amp;$L492,'5 этап'!$A$2:$N$527,13,FALSE)),2)</f>
        <v>140.80000000000001</v>
      </c>
      <c r="K492">
        <f>LARGE(F492:I492,1)+LARGE(F492:I492,2)+LARGE(F492:I492,3)+J492</f>
        <v>571</v>
      </c>
      <c r="L492" t="s">
        <v>893</v>
      </c>
    </row>
    <row r="493" spans="1:12" x14ac:dyDescent="0.35">
      <c r="A493" s="3">
        <v>20</v>
      </c>
      <c r="B493" t="s">
        <v>373</v>
      </c>
      <c r="C493" t="s">
        <v>12</v>
      </c>
      <c r="D493">
        <v>18</v>
      </c>
      <c r="E493" t="s">
        <v>96</v>
      </c>
      <c r="F493">
        <f>ROUND(IF(ISERROR(VLOOKUP($B493&amp;$L493,'1 этап'!$A$4:$K$519,10,FALSE)),0,VLOOKUP($B493&amp;$L493,'1 этап'!$A$4:$K$519,10,FALSE)),2)</f>
        <v>0</v>
      </c>
      <c r="G493">
        <f>ROUND(IF(ISERROR(VLOOKUP($B493&amp;$L493,'2 этап'!$A$2:$J$527,10,FALSE)),0,VLOOKUP($B493&amp;$L493,'2 этап'!$A$2:$J$527,10,FALSE)),2)</f>
        <v>0</v>
      </c>
      <c r="H493">
        <f>ROUND(IF(ISERROR(VLOOKUP($B493&amp;$L493,'3 этап'!$A$2:$J$527,9,FALSE)),0,VLOOKUP($B493&amp;$L493,'3 этап'!$A$2:$J$527,9,FALSE)),2)</f>
        <v>168.5</v>
      </c>
      <c r="I493">
        <f>ROUND(IF(ISERROR(VLOOKUP($B493&amp;$L493,'4 этап'!$A$2:$J$527,7,FALSE)),0,VLOOKUP($B493&amp;$L493,'4 этап'!$A$2:$J$527,7,FALSE)),2)</f>
        <v>200</v>
      </c>
      <c r="J493">
        <f>ROUND(IF(ISERROR(VLOOKUP($B493&amp;$L493,'5 этап'!$A$2:$N$527,13,FALSE)),0,VLOOKUP($B493&amp;$L493,'5 этап'!$A$2:$N$527,13,FALSE)),2)</f>
        <v>191.3</v>
      </c>
      <c r="K493">
        <f>LARGE(F493:I493,1)+LARGE(F493:I493,2)+LARGE(F493:I493,3)+J493</f>
        <v>559.79999999999995</v>
      </c>
      <c r="L493" t="s">
        <v>893</v>
      </c>
    </row>
    <row r="494" spans="1:12" x14ac:dyDescent="0.35">
      <c r="A494" s="3">
        <v>21</v>
      </c>
      <c r="B494" t="s">
        <v>360</v>
      </c>
      <c r="C494" t="s">
        <v>12</v>
      </c>
      <c r="D494">
        <v>18</v>
      </c>
      <c r="E494" t="s">
        <v>22</v>
      </c>
      <c r="F494">
        <f>ROUND(IF(ISERROR(VLOOKUP($B494&amp;$L494,'1 этап'!$A$4:$K$519,10,FALSE)),0,VLOOKUP($B494&amp;$L494,'1 этап'!$A$4:$K$519,10,FALSE)),2)</f>
        <v>69</v>
      </c>
      <c r="G494">
        <f>ROUND(IF(ISERROR(VLOOKUP($B494&amp;$L494,'2 этап'!$A$2:$J$527,10,FALSE)),0,VLOOKUP($B494&amp;$L494,'2 этап'!$A$2:$J$527,10,FALSE)),2)</f>
        <v>138.9</v>
      </c>
      <c r="H494">
        <f>ROUND(IF(ISERROR(VLOOKUP($B494&amp;$L494,'3 этап'!$A$2:$J$527,9,FALSE)),0,VLOOKUP($B494&amp;$L494,'3 этап'!$A$2:$J$527,9,FALSE)),2)</f>
        <v>121.6</v>
      </c>
      <c r="I494">
        <f>ROUND(IF(ISERROR(VLOOKUP($B494&amp;$L494,'4 этап'!$A$2:$J$527,7,FALSE)),0,VLOOKUP($B494&amp;$L494,'4 этап'!$A$2:$J$527,7,FALSE)),2)</f>
        <v>146.4</v>
      </c>
      <c r="J494">
        <f>ROUND(IF(ISERROR(VLOOKUP($B494&amp;$L494,'5 этап'!$A$2:$N$527,13,FALSE)),0,VLOOKUP($B494&amp;$L494,'5 этап'!$A$2:$N$527,13,FALSE)),2)</f>
        <v>141.6</v>
      </c>
      <c r="K494">
        <f>LARGE(F494:I494,1)+LARGE(F494:I494,2)+LARGE(F494:I494,3)+J494</f>
        <v>548.5</v>
      </c>
      <c r="L494" t="s">
        <v>893</v>
      </c>
    </row>
    <row r="495" spans="1:12" x14ac:dyDescent="0.35">
      <c r="A495" s="3">
        <v>22</v>
      </c>
      <c r="B495" t="s">
        <v>342</v>
      </c>
      <c r="C495" t="s">
        <v>12</v>
      </c>
      <c r="D495">
        <v>18</v>
      </c>
      <c r="E495" t="s">
        <v>17</v>
      </c>
      <c r="F495">
        <f>ROUND(IF(ISERROR(VLOOKUP($B495&amp;$L495,'1 этап'!$A$4:$K$519,10,FALSE)),0,VLOOKUP($B495&amp;$L495,'1 этап'!$A$4:$K$519,10,FALSE)),2)</f>
        <v>122.2</v>
      </c>
      <c r="G495">
        <f>ROUND(IF(ISERROR(VLOOKUP($B495&amp;$L495,'2 этап'!$A$2:$J$527,10,FALSE)),0,VLOOKUP($B495&amp;$L495,'2 этап'!$A$2:$J$527,10,FALSE)),2)</f>
        <v>0</v>
      </c>
      <c r="H495">
        <f>ROUND(IF(ISERROR(VLOOKUP($B495&amp;$L495,'3 этап'!$A$2:$J$527,9,FALSE)),0,VLOOKUP($B495&amp;$L495,'3 этап'!$A$2:$J$527,9,FALSE)),2)</f>
        <v>134.6</v>
      </c>
      <c r="I495">
        <f>ROUND(IF(ISERROR(VLOOKUP($B495&amp;$L495,'4 этап'!$A$2:$J$527,7,FALSE)),0,VLOOKUP($B495&amp;$L495,'4 этап'!$A$2:$J$527,7,FALSE)),2)</f>
        <v>143.30000000000001</v>
      </c>
      <c r="J495">
        <f>ROUND(IF(ISERROR(VLOOKUP($B495&amp;$L495,'5 этап'!$A$2:$N$527,13,FALSE)),0,VLOOKUP($B495&amp;$L495,'5 этап'!$A$2:$N$527,13,FALSE)),2)</f>
        <v>141.30000000000001</v>
      </c>
      <c r="K495">
        <f>LARGE(F495:I495,1)+LARGE(F495:I495,2)+LARGE(F495:I495,3)+J495</f>
        <v>541.4</v>
      </c>
      <c r="L495" t="s">
        <v>893</v>
      </c>
    </row>
    <row r="496" spans="1:12" x14ac:dyDescent="0.35">
      <c r="A496" s="3">
        <v>23</v>
      </c>
      <c r="B496" t="s">
        <v>322</v>
      </c>
      <c r="C496" t="s">
        <v>12</v>
      </c>
      <c r="D496">
        <v>18</v>
      </c>
      <c r="E496" t="s">
        <v>45</v>
      </c>
      <c r="F496">
        <f>ROUND(IF(ISERROR(VLOOKUP($B496&amp;$L496,'1 этап'!$A$4:$K$519,10,FALSE)),0,VLOOKUP($B496&amp;$L496,'1 этап'!$A$4:$K$519,10,FALSE)),2)</f>
        <v>153.9</v>
      </c>
      <c r="G496">
        <f>ROUND(IF(ISERROR(VLOOKUP($B496&amp;$L496,'2 этап'!$A$2:$J$527,10,FALSE)),0,VLOOKUP($B496&amp;$L496,'2 этап'!$A$2:$J$527,10,FALSE)),2)</f>
        <v>183.3</v>
      </c>
      <c r="H496">
        <f>ROUND(IF(ISERROR(VLOOKUP($B496&amp;$L496,'3 этап'!$A$2:$J$527,9,FALSE)),0,VLOOKUP($B496&amp;$L496,'3 этап'!$A$2:$J$527,9,FALSE)),2)</f>
        <v>191.5</v>
      </c>
      <c r="I496">
        <f>ROUND(IF(ISERROR(VLOOKUP($B496&amp;$L496,'4 этап'!$A$2:$J$527,7,FALSE)),0,VLOOKUP($B496&amp;$L496,'4 этап'!$A$2:$J$527,7,FALSE)),2)</f>
        <v>0</v>
      </c>
      <c r="J496">
        <f>ROUND(IF(ISERROR(VLOOKUP($B496&amp;$L496,'5 этап'!$A$2:$N$527,13,FALSE)),0,VLOOKUP($B496&amp;$L496,'5 этап'!$A$2:$N$527,13,FALSE)),2)</f>
        <v>0</v>
      </c>
      <c r="K496">
        <f>LARGE(F496:I496,1)+LARGE(F496:I496,2)+LARGE(F496:I496,3)+J496</f>
        <v>528.70000000000005</v>
      </c>
      <c r="L496" t="s">
        <v>893</v>
      </c>
    </row>
    <row r="497" spans="1:12" x14ac:dyDescent="0.35">
      <c r="A497" s="3">
        <v>24</v>
      </c>
      <c r="B497" t="s">
        <v>378</v>
      </c>
      <c r="C497" t="s">
        <v>12</v>
      </c>
      <c r="D497">
        <v>18</v>
      </c>
      <c r="E497" t="s">
        <v>529</v>
      </c>
      <c r="F497">
        <f>ROUND(IF(ISERROR(VLOOKUP($B497&amp;$L497,'1 этап'!$A$4:$K$519,10,FALSE)),0,VLOOKUP($B497&amp;$L497,'1 этап'!$A$4:$K$519,10,FALSE)),2)</f>
        <v>0</v>
      </c>
      <c r="G497">
        <f>ROUND(IF(ISERROR(VLOOKUP($B497&amp;$L497,'2 этап'!$A$2:$J$527,10,FALSE)),0,VLOOKUP($B497&amp;$L497,'2 этап'!$A$2:$J$527,10,FALSE)),2)</f>
        <v>0</v>
      </c>
      <c r="H497">
        <f>ROUND(IF(ISERROR(VLOOKUP($B497&amp;$L497,'3 этап'!$A$2:$J$527,9,FALSE)),0,VLOOKUP($B497&amp;$L497,'3 этап'!$A$2:$J$527,9,FALSE)),2)</f>
        <v>140.1</v>
      </c>
      <c r="I497">
        <f>ROUND(IF(ISERROR(VLOOKUP($B497&amp;$L497,'4 этап'!$A$2:$J$527,7,FALSE)),0,VLOOKUP($B497&amp;$L497,'4 этап'!$A$2:$J$527,7,FALSE)),2)</f>
        <v>189.9</v>
      </c>
      <c r="J497">
        <f>ROUND(IF(ISERROR(VLOOKUP($B497&amp;$L497,'5 этап'!$A$2:$N$527,13,FALSE)),0,VLOOKUP($B497&amp;$L497,'5 этап'!$A$2:$N$527,13,FALSE)),2)</f>
        <v>183.9</v>
      </c>
      <c r="K497">
        <f>LARGE(F497:I497,1)+LARGE(F497:I497,2)+LARGE(F497:I497,3)+J497</f>
        <v>513.9</v>
      </c>
      <c r="L497" t="s">
        <v>893</v>
      </c>
    </row>
    <row r="498" spans="1:12" x14ac:dyDescent="0.35">
      <c r="A498" s="3">
        <v>25</v>
      </c>
      <c r="B498" t="s">
        <v>318</v>
      </c>
      <c r="C498" t="s">
        <v>12</v>
      </c>
      <c r="D498">
        <v>18</v>
      </c>
      <c r="E498" t="s">
        <v>53</v>
      </c>
      <c r="F498">
        <f>ROUND(IF(ISERROR(VLOOKUP($B498&amp;$L498,'1 этап'!$A$4:$K$519,10,FALSE)),0,VLOOKUP($B498&amp;$L498,'1 этап'!$A$4:$K$519,10,FALSE)),2)</f>
        <v>161.5</v>
      </c>
      <c r="G498">
        <f>ROUND(IF(ISERROR(VLOOKUP($B498&amp;$L498,'2 этап'!$A$2:$J$527,10,FALSE)),0,VLOOKUP($B498&amp;$L498,'2 этап'!$A$2:$J$527,10,FALSE)),2)</f>
        <v>167.6</v>
      </c>
      <c r="H498">
        <f>ROUND(IF(ISERROR(VLOOKUP($B498&amp;$L498,'3 этап'!$A$2:$J$527,9,FALSE)),0,VLOOKUP($B498&amp;$L498,'3 этап'!$A$2:$J$527,9,FALSE)),2)</f>
        <v>172.4</v>
      </c>
      <c r="I498">
        <f>ROUND(IF(ISERROR(VLOOKUP($B498&amp;$L498,'4 этап'!$A$2:$J$527,7,FALSE)),0,VLOOKUP($B498&amp;$L498,'4 этап'!$A$2:$J$527,7,FALSE)),2)</f>
        <v>173.1</v>
      </c>
      <c r="J498">
        <f>ROUND(IF(ISERROR(VLOOKUP($B498&amp;$L498,'5 этап'!$A$2:$N$527,13,FALSE)),0,VLOOKUP($B498&amp;$L498,'5 этап'!$A$2:$N$527,13,FALSE)),2)</f>
        <v>0</v>
      </c>
      <c r="K498">
        <f>LARGE(F498:I498,1)+LARGE(F498:I498,2)+LARGE(F498:I498,3)+J498</f>
        <v>513.1</v>
      </c>
      <c r="L498" t="s">
        <v>893</v>
      </c>
    </row>
    <row r="499" spans="1:12" x14ac:dyDescent="0.35">
      <c r="A499" s="3">
        <v>26</v>
      </c>
      <c r="B499" t="s">
        <v>330</v>
      </c>
      <c r="C499" t="s">
        <v>12</v>
      </c>
      <c r="D499">
        <v>18</v>
      </c>
      <c r="E499" t="s">
        <v>528</v>
      </c>
      <c r="F499">
        <f>ROUND(IF(ISERROR(VLOOKUP($B499&amp;$L499,'1 этап'!$A$4:$K$519,10,FALSE)),0,VLOOKUP($B499&amp;$L499,'1 этап'!$A$4:$K$519,10,FALSE)),2)</f>
        <v>137.4</v>
      </c>
      <c r="G499">
        <f>ROUND(IF(ISERROR(VLOOKUP($B499&amp;$L499,'2 этап'!$A$2:$J$527,10,FALSE)),0,VLOOKUP($B499&amp;$L499,'2 этап'!$A$2:$J$527,10,FALSE)),2)</f>
        <v>171.4</v>
      </c>
      <c r="H499">
        <f>ROUND(IF(ISERROR(VLOOKUP($B499&amp;$L499,'3 этап'!$A$2:$J$527,9,FALSE)),0,VLOOKUP($B499&amp;$L499,'3 этап'!$A$2:$J$527,9,FALSE)),2)</f>
        <v>165.2</v>
      </c>
      <c r="I499">
        <f>ROUND(IF(ISERROR(VLOOKUP($B499&amp;$L499,'4 этап'!$A$2:$J$527,7,FALSE)),0,VLOOKUP($B499&amp;$L499,'4 этап'!$A$2:$J$527,7,FALSE)),2)</f>
        <v>175.8</v>
      </c>
      <c r="J499">
        <f>ROUND(IF(ISERROR(VLOOKUP($B499&amp;$L499,'5 этап'!$A$2:$N$527,13,FALSE)),0,VLOOKUP($B499&amp;$L499,'5 этап'!$A$2:$N$527,13,FALSE)),2)</f>
        <v>0</v>
      </c>
      <c r="K499">
        <f>LARGE(F499:I499,1)+LARGE(F499:I499,2)+LARGE(F499:I499,3)+J499</f>
        <v>512.40000000000009</v>
      </c>
      <c r="L499" t="s">
        <v>893</v>
      </c>
    </row>
    <row r="500" spans="1:12" x14ac:dyDescent="0.35">
      <c r="A500" s="3">
        <v>27</v>
      </c>
      <c r="B500" t="s">
        <v>335</v>
      </c>
      <c r="C500" t="s">
        <v>12</v>
      </c>
      <c r="D500">
        <v>18</v>
      </c>
      <c r="E500" t="s">
        <v>96</v>
      </c>
      <c r="F500">
        <f>ROUND(IF(ISERROR(VLOOKUP($B500&amp;$L500,'1 этап'!$A$4:$K$519,10,FALSE)),0,VLOOKUP($B500&amp;$L500,'1 этап'!$A$4:$K$519,10,FALSE)),2)</f>
        <v>132</v>
      </c>
      <c r="G500">
        <f>ROUND(IF(ISERROR(VLOOKUP($B500&amp;$L500,'2 этап'!$A$2:$J$527,10,FALSE)),0,VLOOKUP($B500&amp;$L500,'2 этап'!$A$2:$J$527,10,FALSE)),2)</f>
        <v>0</v>
      </c>
      <c r="H500">
        <f>ROUND(IF(ISERROR(VLOOKUP($B500&amp;$L500,'3 этап'!$A$2:$J$527,9,FALSE)),0,VLOOKUP($B500&amp;$L500,'3 этап'!$A$2:$J$527,9,FALSE)),2)</f>
        <v>121.1</v>
      </c>
      <c r="I500">
        <f>ROUND(IF(ISERROR(VLOOKUP($B500&amp;$L500,'4 этап'!$A$2:$J$527,7,FALSE)),0,VLOOKUP($B500&amp;$L500,'4 этап'!$A$2:$J$527,7,FALSE)),2)</f>
        <v>119.2</v>
      </c>
      <c r="J500">
        <f>ROUND(IF(ISERROR(VLOOKUP($B500&amp;$L500,'5 этап'!$A$2:$N$527,13,FALSE)),0,VLOOKUP($B500&amp;$L500,'5 этап'!$A$2:$N$527,13,FALSE)),2)</f>
        <v>134.69999999999999</v>
      </c>
      <c r="K500">
        <f>LARGE(F500:I500,1)+LARGE(F500:I500,2)+LARGE(F500:I500,3)+J500</f>
        <v>507</v>
      </c>
      <c r="L500" t="s">
        <v>893</v>
      </c>
    </row>
    <row r="501" spans="1:12" x14ac:dyDescent="0.35">
      <c r="A501" s="3">
        <v>28</v>
      </c>
      <c r="B501" t="s">
        <v>603</v>
      </c>
      <c r="C501" t="s">
        <v>12</v>
      </c>
      <c r="D501">
        <v>18</v>
      </c>
      <c r="E501" t="s">
        <v>22</v>
      </c>
      <c r="F501">
        <f>ROUND(IF(ISERROR(VLOOKUP($B501&amp;$L501,'1 этап'!$A$4:$K$519,10,FALSE)),0,VLOOKUP($B501&amp;$L501,'1 этап'!$A$4:$K$519,10,FALSE)),2)</f>
        <v>0</v>
      </c>
      <c r="G501">
        <f>ROUND(IF(ISERROR(VLOOKUP($B501&amp;$L501,'2 этап'!$A$2:$J$527,10,FALSE)),0,VLOOKUP($B501&amp;$L501,'2 этап'!$A$2:$J$527,10,FALSE)),2)</f>
        <v>165.2</v>
      </c>
      <c r="H501">
        <f>ROUND(IF(ISERROR(VLOOKUP($B501&amp;$L501,'3 этап'!$A$2:$J$527,9,FALSE)),0,VLOOKUP($B501&amp;$L501,'3 этап'!$A$2:$J$527,9,FALSE)),2)</f>
        <v>0</v>
      </c>
      <c r="I501">
        <f>ROUND(IF(ISERROR(VLOOKUP($B501&amp;$L501,'4 этап'!$A$2:$J$527,7,FALSE)),0,VLOOKUP($B501&amp;$L501,'4 этап'!$A$2:$J$527,7,FALSE)),2)</f>
        <v>171</v>
      </c>
      <c r="J501">
        <f>ROUND(IF(ISERROR(VLOOKUP($B501&amp;$L501,'5 этап'!$A$2:$N$527,13,FALSE)),0,VLOOKUP($B501&amp;$L501,'5 этап'!$A$2:$N$527,13,FALSE)),2)</f>
        <v>170.3</v>
      </c>
      <c r="K501">
        <f>LARGE(F501:I501,1)+LARGE(F501:I501,2)+LARGE(F501:I501,3)+J501</f>
        <v>506.5</v>
      </c>
      <c r="L501" t="s">
        <v>893</v>
      </c>
    </row>
    <row r="502" spans="1:12" x14ac:dyDescent="0.35">
      <c r="A502" s="3">
        <v>29</v>
      </c>
      <c r="B502" t="s">
        <v>605</v>
      </c>
      <c r="C502" t="s">
        <v>12</v>
      </c>
      <c r="D502">
        <v>18</v>
      </c>
      <c r="E502" t="s">
        <v>85</v>
      </c>
      <c r="F502">
        <f>ROUND(IF(ISERROR(VLOOKUP($B502&amp;$L502,'1 этап'!$A$4:$K$519,10,FALSE)),0,VLOOKUP($B502&amp;$L502,'1 этап'!$A$4:$K$519,10,FALSE)),2)</f>
        <v>0</v>
      </c>
      <c r="G502">
        <f>ROUND(IF(ISERROR(VLOOKUP($B502&amp;$L502,'2 этап'!$A$2:$J$527,10,FALSE)),0,VLOOKUP($B502&amp;$L502,'2 этап'!$A$2:$J$527,10,FALSE)),2)</f>
        <v>139.19999999999999</v>
      </c>
      <c r="H502">
        <f>ROUND(IF(ISERROR(VLOOKUP($B502&amp;$L502,'3 этап'!$A$2:$J$527,9,FALSE)),0,VLOOKUP($B502&amp;$L502,'3 этап'!$A$2:$J$527,9,FALSE)),2)</f>
        <v>88.2</v>
      </c>
      <c r="I502">
        <f>ROUND(IF(ISERROR(VLOOKUP($B502&amp;$L502,'4 этап'!$A$2:$J$527,7,FALSE)),0,VLOOKUP($B502&amp;$L502,'4 этап'!$A$2:$J$527,7,FALSE)),2)</f>
        <v>149.80000000000001</v>
      </c>
      <c r="J502">
        <f>ROUND(IF(ISERROR(VLOOKUP($B502&amp;$L502,'5 этап'!$A$2:$N$527,13,FALSE)),0,VLOOKUP($B502&amp;$L502,'5 этап'!$A$2:$N$527,13,FALSE)),2)</f>
        <v>126.7</v>
      </c>
      <c r="K502">
        <f>LARGE(F502:I502,1)+LARGE(F502:I502,2)+LARGE(F502:I502,3)+J502</f>
        <v>503.9</v>
      </c>
      <c r="L502" t="s">
        <v>893</v>
      </c>
    </row>
    <row r="503" spans="1:12" x14ac:dyDescent="0.35">
      <c r="A503" s="3">
        <v>30</v>
      </c>
      <c r="B503" t="s">
        <v>320</v>
      </c>
      <c r="C503" t="s">
        <v>12</v>
      </c>
      <c r="D503">
        <v>18</v>
      </c>
      <c r="E503" t="s">
        <v>85</v>
      </c>
      <c r="F503">
        <f>ROUND(IF(ISERROR(VLOOKUP($B503&amp;$L503,'1 этап'!$A$4:$K$519,10,FALSE)),0,VLOOKUP($B503&amp;$L503,'1 этап'!$A$4:$K$519,10,FALSE)),2)</f>
        <v>157.80000000000001</v>
      </c>
      <c r="G503">
        <f>ROUND(IF(ISERROR(VLOOKUP($B503&amp;$L503,'2 этап'!$A$2:$J$527,10,FALSE)),0,VLOOKUP($B503&amp;$L503,'2 этап'!$A$2:$J$527,10,FALSE)),2)</f>
        <v>0</v>
      </c>
      <c r="H503">
        <f>ROUND(IF(ISERROR(VLOOKUP($B503&amp;$L503,'3 этап'!$A$2:$J$527,9,FALSE)),0,VLOOKUP($B503&amp;$L503,'3 этап'!$A$2:$J$527,9,FALSE)),2)</f>
        <v>0</v>
      </c>
      <c r="I503">
        <f>ROUND(IF(ISERROR(VLOOKUP($B503&amp;$L503,'4 этап'!$A$2:$J$527,7,FALSE)),0,VLOOKUP($B503&amp;$L503,'4 этап'!$A$2:$J$527,7,FALSE)),2)</f>
        <v>173.9</v>
      </c>
      <c r="J503">
        <f>ROUND(IF(ISERROR(VLOOKUP($B503&amp;$L503,'5 этап'!$A$2:$N$527,13,FALSE)),0,VLOOKUP($B503&amp;$L503,'5 этап'!$A$2:$N$527,13,FALSE)),2)</f>
        <v>160.5</v>
      </c>
      <c r="K503">
        <f>LARGE(F503:I503,1)+LARGE(F503:I503,2)+LARGE(F503:I503,3)+J503</f>
        <v>492.20000000000005</v>
      </c>
      <c r="L503" t="s">
        <v>893</v>
      </c>
    </row>
    <row r="504" spans="1:12" x14ac:dyDescent="0.35">
      <c r="A504" s="3">
        <v>31</v>
      </c>
      <c r="B504" t="s">
        <v>346</v>
      </c>
      <c r="C504" t="s">
        <v>12</v>
      </c>
      <c r="D504">
        <v>18</v>
      </c>
      <c r="E504" t="s">
        <v>96</v>
      </c>
      <c r="F504">
        <f>ROUND(IF(ISERROR(VLOOKUP($B504&amp;$L504,'1 этап'!$A$4:$K$519,10,FALSE)),0,VLOOKUP($B504&amp;$L504,'1 этап'!$A$4:$K$519,10,FALSE)),2)</f>
        <v>118.8</v>
      </c>
      <c r="G504">
        <f>ROUND(IF(ISERROR(VLOOKUP($B504&amp;$L504,'2 этап'!$A$2:$J$527,10,FALSE)),0,VLOOKUP($B504&amp;$L504,'2 этап'!$A$2:$J$527,10,FALSE)),2)</f>
        <v>159.4</v>
      </c>
      <c r="H504">
        <f>ROUND(IF(ISERROR(VLOOKUP($B504&amp;$L504,'3 этап'!$A$2:$J$527,9,FALSE)),0,VLOOKUP($B504&amp;$L504,'3 этап'!$A$2:$J$527,9,FALSE)),2)</f>
        <v>159.5</v>
      </c>
      <c r="I504">
        <f>ROUND(IF(ISERROR(VLOOKUP($B504&amp;$L504,'4 этап'!$A$2:$J$527,7,FALSE)),0,VLOOKUP($B504&amp;$L504,'4 этап'!$A$2:$J$527,7,FALSE)),2)</f>
        <v>159.6</v>
      </c>
      <c r="J504">
        <f>ROUND(IF(ISERROR(VLOOKUP($B504&amp;$L504,'5 этап'!$A$2:$N$527,13,FALSE)),0,VLOOKUP($B504&amp;$L504,'5 этап'!$A$2:$N$527,13,FALSE)),2)</f>
        <v>0</v>
      </c>
      <c r="K504">
        <f>LARGE(F504:I504,1)+LARGE(F504:I504,2)+LARGE(F504:I504,3)+J504</f>
        <v>478.5</v>
      </c>
      <c r="L504" t="s">
        <v>893</v>
      </c>
    </row>
    <row r="505" spans="1:12" x14ac:dyDescent="0.35">
      <c r="A505" s="3">
        <v>32</v>
      </c>
      <c r="B505" t="s">
        <v>334</v>
      </c>
      <c r="C505" t="s">
        <v>12</v>
      </c>
      <c r="D505">
        <v>18</v>
      </c>
      <c r="E505" t="s">
        <v>85</v>
      </c>
      <c r="F505">
        <f>ROUND(IF(ISERROR(VLOOKUP($B505&amp;$L505,'1 этап'!$A$4:$K$519,10,FALSE)),0,VLOOKUP($B505&amp;$L505,'1 этап'!$A$4:$K$519,10,FALSE)),2)</f>
        <v>132.69999999999999</v>
      </c>
      <c r="G505">
        <f>ROUND(IF(ISERROR(VLOOKUP($B505&amp;$L505,'2 этап'!$A$2:$J$527,10,FALSE)),0,VLOOKUP($B505&amp;$L505,'2 этап'!$A$2:$J$527,10,FALSE)),2)</f>
        <v>136.19999999999999</v>
      </c>
      <c r="H505">
        <f>ROUND(IF(ISERROR(VLOOKUP($B505&amp;$L505,'3 этап'!$A$2:$J$527,9,FALSE)),0,VLOOKUP($B505&amp;$L505,'3 этап'!$A$2:$J$527,9,FALSE)),2)</f>
        <v>99.2</v>
      </c>
      <c r="I505">
        <f>ROUND(IF(ISERROR(VLOOKUP($B505&amp;$L505,'4 этап'!$A$2:$J$527,7,FALSE)),0,VLOOKUP($B505&amp;$L505,'4 этап'!$A$2:$J$527,7,FALSE)),2)</f>
        <v>0</v>
      </c>
      <c r="J505">
        <f>ROUND(IF(ISERROR(VLOOKUP($B505&amp;$L505,'5 этап'!$A$2:$N$527,13,FALSE)),0,VLOOKUP($B505&amp;$L505,'5 этап'!$A$2:$N$527,13,FALSE)),2)</f>
        <v>100.4</v>
      </c>
      <c r="K505">
        <f>LARGE(F505:I505,1)+LARGE(F505:I505,2)+LARGE(F505:I505,3)+J505</f>
        <v>468.5</v>
      </c>
      <c r="L505" t="s">
        <v>893</v>
      </c>
    </row>
    <row r="506" spans="1:12" x14ac:dyDescent="0.35">
      <c r="A506" s="3">
        <v>33</v>
      </c>
      <c r="B506" t="s">
        <v>610</v>
      </c>
      <c r="C506" t="s">
        <v>12</v>
      </c>
      <c r="D506">
        <v>18</v>
      </c>
      <c r="E506" t="s">
        <v>96</v>
      </c>
      <c r="F506">
        <f>ROUND(IF(ISERROR(VLOOKUP($B506&amp;$L506,'1 этап'!$A$4:$K$519,10,FALSE)),0,VLOOKUP($B506&amp;$L506,'1 этап'!$A$4:$K$519,10,FALSE)),2)</f>
        <v>0</v>
      </c>
      <c r="G506">
        <f>ROUND(IF(ISERROR(VLOOKUP($B506&amp;$L506,'2 этап'!$A$2:$J$527,10,FALSE)),0,VLOOKUP($B506&amp;$L506,'2 этап'!$A$2:$J$527,10,FALSE)),2)</f>
        <v>92.3</v>
      </c>
      <c r="H506">
        <f>ROUND(IF(ISERROR(VLOOKUP($B506&amp;$L506,'3 этап'!$A$2:$J$527,9,FALSE)),0,VLOOKUP($B506&amp;$L506,'3 этап'!$A$2:$J$527,9,FALSE)),2)</f>
        <v>141.19999999999999</v>
      </c>
      <c r="I506">
        <f>ROUND(IF(ISERROR(VLOOKUP($B506&amp;$L506,'4 этап'!$A$2:$J$527,7,FALSE)),0,VLOOKUP($B506&amp;$L506,'4 этап'!$A$2:$J$527,7,FALSE)),2)</f>
        <v>160.19999999999999</v>
      </c>
      <c r="J506">
        <f>ROUND(IF(ISERROR(VLOOKUP($B506&amp;$L506,'5 этап'!$A$2:$N$527,13,FALSE)),0,VLOOKUP($B506&amp;$L506,'5 этап'!$A$2:$N$527,13,FALSE)),2)</f>
        <v>60.4</v>
      </c>
      <c r="K506">
        <f>LARGE(F506:I506,1)+LARGE(F506:I506,2)+LARGE(F506:I506,3)+J506</f>
        <v>454.09999999999997</v>
      </c>
      <c r="L506" t="s">
        <v>893</v>
      </c>
    </row>
    <row r="507" spans="1:12" x14ac:dyDescent="0.35">
      <c r="A507" s="3">
        <v>34</v>
      </c>
      <c r="B507" t="s">
        <v>369</v>
      </c>
      <c r="C507" t="s">
        <v>12</v>
      </c>
      <c r="D507">
        <v>18</v>
      </c>
      <c r="E507" t="s">
        <v>34</v>
      </c>
      <c r="F507">
        <f>ROUND(IF(ISERROR(VLOOKUP($B507&amp;$L507,'1 этап'!$A$4:$K$519,10,FALSE)),0,VLOOKUP($B507&amp;$L507,'1 этап'!$A$4:$K$519,10,FALSE)),2)</f>
        <v>1</v>
      </c>
      <c r="G507">
        <f>ROUND(IF(ISERROR(VLOOKUP($B507&amp;$L507,'2 этап'!$A$2:$J$527,10,FALSE)),0,VLOOKUP($B507&amp;$L507,'2 этап'!$A$2:$J$527,10,FALSE)),2)</f>
        <v>153.6</v>
      </c>
      <c r="H507">
        <f>ROUND(IF(ISERROR(VLOOKUP($B507&amp;$L507,'3 этап'!$A$2:$J$527,9,FALSE)),0,VLOOKUP($B507&amp;$L507,'3 этап'!$A$2:$J$527,9,FALSE)),2)</f>
        <v>159.19999999999999</v>
      </c>
      <c r="I507">
        <f>ROUND(IF(ISERROR(VLOOKUP($B507&amp;$L507,'4 этап'!$A$2:$J$527,7,FALSE)),0,VLOOKUP($B507&amp;$L507,'4 этап'!$A$2:$J$527,7,FALSE)),2)</f>
        <v>138</v>
      </c>
      <c r="J507">
        <f>ROUND(IF(ISERROR(VLOOKUP($B507&amp;$L507,'5 этап'!$A$2:$N$527,13,FALSE)),0,VLOOKUP($B507&amp;$L507,'5 этап'!$A$2:$N$527,13,FALSE)),2)</f>
        <v>0</v>
      </c>
      <c r="K507">
        <f>LARGE(F507:I507,1)+LARGE(F507:I507,2)+LARGE(F507:I507,3)+J507</f>
        <v>450.79999999999995</v>
      </c>
      <c r="L507" t="s">
        <v>893</v>
      </c>
    </row>
    <row r="508" spans="1:12" x14ac:dyDescent="0.35">
      <c r="A508" s="3">
        <v>35</v>
      </c>
      <c r="B508" t="s">
        <v>336</v>
      </c>
      <c r="C508" t="s">
        <v>12</v>
      </c>
      <c r="D508">
        <v>18</v>
      </c>
      <c r="E508" t="s">
        <v>85</v>
      </c>
      <c r="F508">
        <f>ROUND(IF(ISERROR(VLOOKUP($B508&amp;$L508,'1 этап'!$A$4:$K$519,10,FALSE)),0,VLOOKUP($B508&amp;$L508,'1 этап'!$A$4:$K$519,10,FALSE)),2)</f>
        <v>132</v>
      </c>
      <c r="G508">
        <f>ROUND(IF(ISERROR(VLOOKUP($B508&amp;$L508,'2 этап'!$A$2:$J$527,10,FALSE)),0,VLOOKUP($B508&amp;$L508,'2 этап'!$A$2:$J$527,10,FALSE)),2)</f>
        <v>162.6</v>
      </c>
      <c r="H508">
        <f>ROUND(IF(ISERROR(VLOOKUP($B508&amp;$L508,'3 этап'!$A$2:$J$527,9,FALSE)),0,VLOOKUP($B508&amp;$L508,'3 этап'!$A$2:$J$527,9,FALSE)),2)</f>
        <v>0</v>
      </c>
      <c r="I508">
        <f>ROUND(IF(ISERROR(VLOOKUP($B508&amp;$L508,'4 этап'!$A$2:$J$527,7,FALSE)),0,VLOOKUP($B508&amp;$L508,'4 этап'!$A$2:$J$527,7,FALSE)),2)</f>
        <v>146.69999999999999</v>
      </c>
      <c r="J508">
        <f>ROUND(IF(ISERROR(VLOOKUP($B508&amp;$L508,'5 этап'!$A$2:$N$527,13,FALSE)),0,VLOOKUP($B508&amp;$L508,'5 этап'!$A$2:$N$527,13,FALSE)),2)</f>
        <v>0</v>
      </c>
      <c r="K508">
        <f>LARGE(F508:I508,1)+LARGE(F508:I508,2)+LARGE(F508:I508,3)+J508</f>
        <v>441.29999999999995</v>
      </c>
      <c r="L508" t="s">
        <v>893</v>
      </c>
    </row>
    <row r="509" spans="1:12" x14ac:dyDescent="0.35">
      <c r="A509" s="3">
        <v>36</v>
      </c>
      <c r="B509" t="s">
        <v>321</v>
      </c>
      <c r="C509" t="s">
        <v>12</v>
      </c>
      <c r="D509">
        <v>18</v>
      </c>
      <c r="E509" t="s">
        <v>85</v>
      </c>
      <c r="F509">
        <f>ROUND(IF(ISERROR(VLOOKUP($B509&amp;$L509,'1 этап'!$A$4:$K$519,10,FALSE)),0,VLOOKUP($B509&amp;$L509,'1 этап'!$A$4:$K$519,10,FALSE)),2)</f>
        <v>154.80000000000001</v>
      </c>
      <c r="G509">
        <f>ROUND(IF(ISERROR(VLOOKUP($B509&amp;$L509,'2 этап'!$A$2:$J$527,10,FALSE)),0,VLOOKUP($B509&amp;$L509,'2 этап'!$A$2:$J$527,10,FALSE)),2)</f>
        <v>0</v>
      </c>
      <c r="H509">
        <f>ROUND(IF(ISERROR(VLOOKUP($B509&amp;$L509,'3 этап'!$A$2:$J$527,9,FALSE)),0,VLOOKUP($B509&amp;$L509,'3 этап'!$A$2:$J$527,9,FALSE)),2)</f>
        <v>0</v>
      </c>
      <c r="I509">
        <f>ROUND(IF(ISERROR(VLOOKUP($B509&amp;$L509,'4 этап'!$A$2:$J$527,7,FALSE)),0,VLOOKUP($B509&amp;$L509,'4 этап'!$A$2:$J$527,7,FALSE)),2)</f>
        <v>112.8</v>
      </c>
      <c r="J509">
        <f>ROUND(IF(ISERROR(VLOOKUP($B509&amp;$L509,'5 этап'!$A$2:$N$527,13,FALSE)),0,VLOOKUP($B509&amp;$L509,'5 этап'!$A$2:$N$527,13,FALSE)),2)</f>
        <v>171.4</v>
      </c>
      <c r="K509">
        <f>LARGE(F509:I509,1)+LARGE(F509:I509,2)+LARGE(F509:I509,3)+J509</f>
        <v>439</v>
      </c>
      <c r="L509" t="s">
        <v>893</v>
      </c>
    </row>
    <row r="510" spans="1:12" x14ac:dyDescent="0.35">
      <c r="A510" s="3">
        <v>37</v>
      </c>
      <c r="B510" t="s">
        <v>331</v>
      </c>
      <c r="C510" t="s">
        <v>12</v>
      </c>
      <c r="D510">
        <v>18</v>
      </c>
      <c r="E510" t="s">
        <v>96</v>
      </c>
      <c r="F510">
        <f>ROUND(IF(ISERROR(VLOOKUP($B510&amp;$L510,'1 этап'!$A$4:$K$519,10,FALSE)),0,VLOOKUP($B510&amp;$L510,'1 этап'!$A$4:$K$519,10,FALSE)),2)</f>
        <v>137.30000000000001</v>
      </c>
      <c r="G510">
        <f>ROUND(IF(ISERROR(VLOOKUP($B510&amp;$L510,'2 этап'!$A$2:$J$527,10,FALSE)),0,VLOOKUP($B510&amp;$L510,'2 этап'!$A$2:$J$527,10,FALSE)),2)</f>
        <v>165</v>
      </c>
      <c r="H510">
        <f>ROUND(IF(ISERROR(VLOOKUP($B510&amp;$L510,'3 этап'!$A$2:$J$527,9,FALSE)),0,VLOOKUP($B510&amp;$L510,'3 этап'!$A$2:$J$527,9,FALSE)),2)</f>
        <v>136.1</v>
      </c>
      <c r="I510">
        <f>ROUND(IF(ISERROR(VLOOKUP($B510&amp;$L510,'4 этап'!$A$2:$J$527,7,FALSE)),0,VLOOKUP($B510&amp;$L510,'4 этап'!$A$2:$J$527,7,FALSE)),2)</f>
        <v>0</v>
      </c>
      <c r="J510">
        <f>ROUND(IF(ISERROR(VLOOKUP($B510&amp;$L510,'5 этап'!$A$2:$N$527,13,FALSE)),0,VLOOKUP($B510&amp;$L510,'5 этап'!$A$2:$N$527,13,FALSE)),2)</f>
        <v>0</v>
      </c>
      <c r="K510">
        <f>LARGE(F510:I510,1)+LARGE(F510:I510,2)+LARGE(F510:I510,3)+J510</f>
        <v>438.4</v>
      </c>
      <c r="L510" t="s">
        <v>893</v>
      </c>
    </row>
    <row r="511" spans="1:12" x14ac:dyDescent="0.35">
      <c r="A511" s="3">
        <v>38</v>
      </c>
      <c r="B511" t="s">
        <v>352</v>
      </c>
      <c r="C511" t="s">
        <v>12</v>
      </c>
      <c r="D511">
        <v>18</v>
      </c>
      <c r="E511" t="s">
        <v>20</v>
      </c>
      <c r="F511">
        <f>ROUND(IF(ISERROR(VLOOKUP($B511&amp;$L511,'1 этап'!$A$4:$K$519,10,FALSE)),0,VLOOKUP($B511&amp;$L511,'1 этап'!$A$4:$K$519,10,FALSE)),2)</f>
        <v>102.8</v>
      </c>
      <c r="G511">
        <f>ROUND(IF(ISERROR(VLOOKUP($B511&amp;$L511,'2 этап'!$A$2:$J$527,10,FALSE)),0,VLOOKUP($B511&amp;$L511,'2 этап'!$A$2:$J$527,10,FALSE)),2)</f>
        <v>170.1</v>
      </c>
      <c r="H511">
        <f>ROUND(IF(ISERROR(VLOOKUP($B511&amp;$L511,'3 этап'!$A$2:$J$527,9,FALSE)),0,VLOOKUP($B511&amp;$L511,'3 этап'!$A$2:$J$527,9,FALSE)),2)</f>
        <v>13.6</v>
      </c>
      <c r="I511">
        <f>ROUND(IF(ISERROR(VLOOKUP($B511&amp;$L511,'4 этап'!$A$2:$J$527,7,FALSE)),0,VLOOKUP($B511&amp;$L511,'4 этап'!$A$2:$J$527,7,FALSE)),2)</f>
        <v>158.9</v>
      </c>
      <c r="J511">
        <f>ROUND(IF(ISERROR(VLOOKUP($B511&amp;$L511,'5 этап'!$A$2:$N$527,13,FALSE)),0,VLOOKUP($B511&amp;$L511,'5 этап'!$A$2:$N$527,13,FALSE)),2)</f>
        <v>0</v>
      </c>
      <c r="K511">
        <f>LARGE(F511:I511,1)+LARGE(F511:I511,2)+LARGE(F511:I511,3)+J511</f>
        <v>431.8</v>
      </c>
      <c r="L511" t="s">
        <v>893</v>
      </c>
    </row>
    <row r="512" spans="1:12" x14ac:dyDescent="0.35">
      <c r="A512" s="3">
        <v>39</v>
      </c>
      <c r="B512" t="s">
        <v>354</v>
      </c>
      <c r="C512" t="s">
        <v>12</v>
      </c>
      <c r="D512">
        <v>18</v>
      </c>
      <c r="E512" t="s">
        <v>529</v>
      </c>
      <c r="F512">
        <f>ROUND(IF(ISERROR(VLOOKUP($B512&amp;$L512,'1 этап'!$A$4:$K$519,10,FALSE)),0,VLOOKUP($B512&amp;$L512,'1 этап'!$A$4:$K$519,10,FALSE)),2)</f>
        <v>98.3</v>
      </c>
      <c r="G512">
        <f>ROUND(IF(ISERROR(VLOOKUP($B512&amp;$L512,'2 этап'!$A$2:$J$527,10,FALSE)),0,VLOOKUP($B512&amp;$L512,'2 этап'!$A$2:$J$527,10,FALSE)),2)</f>
        <v>134.1</v>
      </c>
      <c r="H512">
        <f>ROUND(IF(ISERROR(VLOOKUP($B512&amp;$L512,'3 этап'!$A$2:$J$527,9,FALSE)),0,VLOOKUP($B512&amp;$L512,'3 этап'!$A$2:$J$527,9,FALSE)),2)</f>
        <v>57.6</v>
      </c>
      <c r="I512">
        <f>ROUND(IF(ISERROR(VLOOKUP($B512&amp;$L512,'4 этап'!$A$2:$J$527,7,FALSE)),0,VLOOKUP($B512&amp;$L512,'4 этап'!$A$2:$J$527,7,FALSE)),2)</f>
        <v>85.9</v>
      </c>
      <c r="J512">
        <f>ROUND(IF(ISERROR(VLOOKUP($B512&amp;$L512,'5 этап'!$A$2:$N$527,13,FALSE)),0,VLOOKUP($B512&amp;$L512,'5 этап'!$A$2:$N$527,13,FALSE)),2)</f>
        <v>113.2</v>
      </c>
      <c r="K512">
        <f>LARGE(F512:I512,1)+LARGE(F512:I512,2)+LARGE(F512:I512,3)+J512</f>
        <v>431.49999999999994</v>
      </c>
      <c r="L512" t="s">
        <v>893</v>
      </c>
    </row>
    <row r="513" spans="1:12" x14ac:dyDescent="0.35">
      <c r="A513" s="3">
        <v>40</v>
      </c>
      <c r="B513" t="s">
        <v>337</v>
      </c>
      <c r="C513" t="s">
        <v>12</v>
      </c>
      <c r="D513">
        <v>18</v>
      </c>
      <c r="E513" t="s">
        <v>85</v>
      </c>
      <c r="F513">
        <f>ROUND(IF(ISERROR(VLOOKUP($B513&amp;$L513,'1 этап'!$A$4:$K$519,10,FALSE)),0,VLOOKUP($B513&amp;$L513,'1 этап'!$A$4:$K$519,10,FALSE)),2)</f>
        <v>131.19999999999999</v>
      </c>
      <c r="G513">
        <f>ROUND(IF(ISERROR(VLOOKUP($B513&amp;$L513,'2 этап'!$A$2:$J$527,10,FALSE)),0,VLOOKUP($B513&amp;$L513,'2 этап'!$A$2:$J$527,10,FALSE)),2)</f>
        <v>155.30000000000001</v>
      </c>
      <c r="H513">
        <f>ROUND(IF(ISERROR(VLOOKUP($B513&amp;$L513,'3 этап'!$A$2:$J$527,9,FALSE)),0,VLOOKUP($B513&amp;$L513,'3 этап'!$A$2:$J$527,9,FALSE)),2)</f>
        <v>0</v>
      </c>
      <c r="I513">
        <f>ROUND(IF(ISERROR(VLOOKUP($B513&amp;$L513,'4 этап'!$A$2:$J$527,7,FALSE)),0,VLOOKUP($B513&amp;$L513,'4 этап'!$A$2:$J$527,7,FALSE)),2)</f>
        <v>0</v>
      </c>
      <c r="J513">
        <f>ROUND(IF(ISERROR(VLOOKUP($B513&amp;$L513,'5 этап'!$A$2:$N$527,13,FALSE)),0,VLOOKUP($B513&amp;$L513,'5 этап'!$A$2:$N$527,13,FALSE)),2)</f>
        <v>144.80000000000001</v>
      </c>
      <c r="K513">
        <f>LARGE(F513:I513,1)+LARGE(F513:I513,2)+LARGE(F513:I513,3)+J513</f>
        <v>431.3</v>
      </c>
      <c r="L513" t="s">
        <v>893</v>
      </c>
    </row>
    <row r="514" spans="1:12" x14ac:dyDescent="0.35">
      <c r="A514" s="3">
        <v>41</v>
      </c>
      <c r="B514" t="s">
        <v>329</v>
      </c>
      <c r="C514" t="s">
        <v>12</v>
      </c>
      <c r="D514">
        <v>18</v>
      </c>
      <c r="E514" t="s">
        <v>34</v>
      </c>
      <c r="F514">
        <f>ROUND(IF(ISERROR(VLOOKUP($B514&amp;$L514,'1 этап'!$A$4:$K$519,10,FALSE)),0,VLOOKUP($B514&amp;$L514,'1 этап'!$A$4:$K$519,10,FALSE)),2)</f>
        <v>138.9</v>
      </c>
      <c r="G514">
        <f>ROUND(IF(ISERROR(VLOOKUP($B514&amp;$L514,'2 этап'!$A$2:$J$527,10,FALSE)),0,VLOOKUP($B514&amp;$L514,'2 этап'!$A$2:$J$527,10,FALSE)),2)</f>
        <v>138.4</v>
      </c>
      <c r="H514">
        <f>ROUND(IF(ISERROR(VLOOKUP($B514&amp;$L514,'3 этап'!$A$2:$J$527,9,FALSE)),0,VLOOKUP($B514&amp;$L514,'3 этап'!$A$2:$J$527,9,FALSE)),2)</f>
        <v>152.1</v>
      </c>
      <c r="I514">
        <f>ROUND(IF(ISERROR(VLOOKUP($B514&amp;$L514,'4 этап'!$A$2:$J$527,7,FALSE)),0,VLOOKUP($B514&amp;$L514,'4 этап'!$A$2:$J$527,7,FALSE)),2)</f>
        <v>0</v>
      </c>
      <c r="J514">
        <f>ROUND(IF(ISERROR(VLOOKUP($B514&amp;$L514,'5 этап'!$A$2:$N$527,13,FALSE)),0,VLOOKUP($B514&amp;$L514,'5 этап'!$A$2:$N$527,13,FALSE)),2)</f>
        <v>0</v>
      </c>
      <c r="K514">
        <f>LARGE(F514:I514,1)+LARGE(F514:I514,2)+LARGE(F514:I514,3)+J514</f>
        <v>429.4</v>
      </c>
      <c r="L514" t="s">
        <v>893</v>
      </c>
    </row>
    <row r="515" spans="1:12" x14ac:dyDescent="0.35">
      <c r="A515" s="3">
        <v>42</v>
      </c>
      <c r="B515" t="s">
        <v>328</v>
      </c>
      <c r="C515" t="s">
        <v>12</v>
      </c>
      <c r="D515">
        <v>18</v>
      </c>
      <c r="E515" t="s">
        <v>64</v>
      </c>
      <c r="F515">
        <f>ROUND(IF(ISERROR(VLOOKUP($B515&amp;$L515,'1 этап'!$A$4:$K$519,10,FALSE)),0,VLOOKUP($B515&amp;$L515,'1 этап'!$A$4:$K$519,10,FALSE)),2)</f>
        <v>139.6</v>
      </c>
      <c r="G515">
        <f>ROUND(IF(ISERROR(VLOOKUP($B515&amp;$L515,'2 этап'!$A$2:$J$527,10,FALSE)),0,VLOOKUP($B515&amp;$L515,'2 этап'!$A$2:$J$527,10,FALSE)),2)</f>
        <v>0</v>
      </c>
      <c r="H515">
        <f>ROUND(IF(ISERROR(VLOOKUP($B515&amp;$L515,'3 этап'!$A$2:$J$527,9,FALSE)),0,VLOOKUP($B515&amp;$L515,'3 этап'!$A$2:$J$527,9,FALSE)),2)</f>
        <v>142.30000000000001</v>
      </c>
      <c r="I515">
        <f>ROUND(IF(ISERROR(VLOOKUP($B515&amp;$L515,'4 этап'!$A$2:$J$527,7,FALSE)),0,VLOOKUP($B515&amp;$L515,'4 этап'!$A$2:$J$527,7,FALSE)),2)</f>
        <v>0</v>
      </c>
      <c r="J515">
        <f>ROUND(IF(ISERROR(VLOOKUP($B515&amp;$L515,'5 этап'!$A$2:$N$527,13,FALSE)),0,VLOOKUP($B515&amp;$L515,'5 этап'!$A$2:$N$527,13,FALSE)),2)</f>
        <v>145.80000000000001</v>
      </c>
      <c r="K515">
        <f>LARGE(F515:I515,1)+LARGE(F515:I515,2)+LARGE(F515:I515,3)+J515</f>
        <v>427.7</v>
      </c>
      <c r="L515" t="s">
        <v>893</v>
      </c>
    </row>
    <row r="516" spans="1:12" x14ac:dyDescent="0.35">
      <c r="A516" s="3">
        <v>43</v>
      </c>
      <c r="B516" t="s">
        <v>609</v>
      </c>
      <c r="C516" t="s">
        <v>12</v>
      </c>
      <c r="D516">
        <v>18</v>
      </c>
      <c r="E516" t="s">
        <v>34</v>
      </c>
      <c r="F516">
        <f>ROUND(IF(ISERROR(VLOOKUP($B516&amp;$L516,'1 этап'!$A$4:$K$519,10,FALSE)),0,VLOOKUP($B516&amp;$L516,'1 этап'!$A$4:$K$519,10,FALSE)),2)</f>
        <v>0</v>
      </c>
      <c r="G516">
        <f>ROUND(IF(ISERROR(VLOOKUP($B516&amp;$L516,'2 этап'!$A$2:$J$527,10,FALSE)),0,VLOOKUP($B516&amp;$L516,'2 этап'!$A$2:$J$527,10,FALSE)),2)</f>
        <v>98.5</v>
      </c>
      <c r="H516">
        <f>ROUND(IF(ISERROR(VLOOKUP($B516&amp;$L516,'3 этап'!$A$2:$J$527,9,FALSE)),0,VLOOKUP($B516&amp;$L516,'3 этап'!$A$2:$J$527,9,FALSE)),2)</f>
        <v>130.1</v>
      </c>
      <c r="I516">
        <f>ROUND(IF(ISERROR(VLOOKUP($B516&amp;$L516,'4 этап'!$A$2:$J$527,7,FALSE)),0,VLOOKUP($B516&amp;$L516,'4 этап'!$A$2:$J$527,7,FALSE)),2)</f>
        <v>89.4</v>
      </c>
      <c r="J516">
        <f>ROUND(IF(ISERROR(VLOOKUP($B516&amp;$L516,'5 этап'!$A$2:$N$527,13,FALSE)),0,VLOOKUP($B516&amp;$L516,'5 этап'!$A$2:$N$527,13,FALSE)),2)</f>
        <v>107.8</v>
      </c>
      <c r="K516">
        <f>LARGE(F516:I516,1)+LARGE(F516:I516,2)+LARGE(F516:I516,3)+J516</f>
        <v>425.8</v>
      </c>
      <c r="L516" t="s">
        <v>893</v>
      </c>
    </row>
    <row r="517" spans="1:12" x14ac:dyDescent="0.35">
      <c r="A517" s="3">
        <v>44</v>
      </c>
      <c r="B517" t="s">
        <v>349</v>
      </c>
      <c r="C517" t="s">
        <v>12</v>
      </c>
      <c r="D517">
        <v>18</v>
      </c>
      <c r="E517" t="s">
        <v>64</v>
      </c>
      <c r="F517">
        <f>ROUND(IF(ISERROR(VLOOKUP($B517&amp;$L517,'1 этап'!$A$4:$K$519,10,FALSE)),0,VLOOKUP($B517&amp;$L517,'1 этап'!$A$4:$K$519,10,FALSE)),2)</f>
        <v>108.6</v>
      </c>
      <c r="G517">
        <f>ROUND(IF(ISERROR(VLOOKUP($B517&amp;$L517,'2 этап'!$A$2:$J$527,10,FALSE)),0,VLOOKUP($B517&amp;$L517,'2 этап'!$A$2:$J$527,10,FALSE)),2)</f>
        <v>146.80000000000001</v>
      </c>
      <c r="H517">
        <f>ROUND(IF(ISERROR(VLOOKUP($B517&amp;$L517,'3 этап'!$A$2:$J$527,9,FALSE)),0,VLOOKUP($B517&amp;$L517,'3 этап'!$A$2:$J$527,9,FALSE)),2)</f>
        <v>0</v>
      </c>
      <c r="I517">
        <f>ROUND(IF(ISERROR(VLOOKUP($B517&amp;$L517,'4 этап'!$A$2:$J$527,7,FALSE)),0,VLOOKUP($B517&amp;$L517,'4 этап'!$A$2:$J$527,7,FALSE)),2)</f>
        <v>162.30000000000001</v>
      </c>
      <c r="J517">
        <f>ROUND(IF(ISERROR(VLOOKUP($B517&amp;$L517,'5 этап'!$A$2:$N$527,13,FALSE)),0,VLOOKUP($B517&amp;$L517,'5 этап'!$A$2:$N$527,13,FALSE)),2)</f>
        <v>0</v>
      </c>
      <c r="K517">
        <f>LARGE(F517:I517,1)+LARGE(F517:I517,2)+LARGE(F517:I517,3)+J517</f>
        <v>417.70000000000005</v>
      </c>
      <c r="L517" t="s">
        <v>893</v>
      </c>
    </row>
    <row r="518" spans="1:12" x14ac:dyDescent="0.35">
      <c r="A518" s="3">
        <v>45</v>
      </c>
      <c r="B518" t="s">
        <v>766</v>
      </c>
      <c r="C518" t="s">
        <v>870</v>
      </c>
      <c r="F518">
        <f>ROUND(IF(ISERROR(VLOOKUP($B518&amp;$L518,'1 этап'!$A$4:$K$519,10,FALSE)),0,VLOOKUP($B518&amp;$L518,'1 этап'!$A$4:$K$519,10,FALSE)),2)</f>
        <v>0</v>
      </c>
      <c r="G518">
        <f>ROUND(IF(ISERROR(VLOOKUP($B518&amp;$L518,'2 этап'!$A$2:$J$527,10,FALSE)),0,VLOOKUP($B518&amp;$L518,'2 этап'!$A$2:$J$527,10,FALSE)),2)</f>
        <v>0</v>
      </c>
      <c r="H518">
        <f>ROUND(IF(ISERROR(VLOOKUP($B518&amp;$L518,'3 этап'!$A$2:$J$527,9,FALSE)),0,VLOOKUP($B518&amp;$L518,'3 этап'!$A$2:$J$527,9,FALSE)),2)</f>
        <v>71</v>
      </c>
      <c r="I518">
        <f>ROUND(IF(ISERROR(VLOOKUP($B518&amp;$L518,'4 этап'!$A$2:$J$527,7,FALSE)),0,VLOOKUP($B518&amp;$L518,'4 этап'!$A$2:$J$527,7,FALSE)),2)</f>
        <v>167.6</v>
      </c>
      <c r="J518">
        <f>ROUND(IF(ISERROR(VLOOKUP($B518&amp;$L518,'5 этап'!$A$2:$N$527,13,FALSE)),0,VLOOKUP($B518&amp;$L518,'5 этап'!$A$2:$N$527,13,FALSE)),2)</f>
        <v>172.1</v>
      </c>
      <c r="K518">
        <f>LARGE(F518:I518,1)+LARGE(F518:I518,2)+LARGE(F518:I518,3)+J518</f>
        <v>410.7</v>
      </c>
      <c r="L518" t="s">
        <v>893</v>
      </c>
    </row>
    <row r="519" spans="1:12" x14ac:dyDescent="0.35">
      <c r="A519" s="3">
        <v>46</v>
      </c>
      <c r="B519" t="s">
        <v>341</v>
      </c>
      <c r="C519" t="s">
        <v>12</v>
      </c>
      <c r="D519">
        <v>18</v>
      </c>
      <c r="E519" t="s">
        <v>34</v>
      </c>
      <c r="F519">
        <f>ROUND(IF(ISERROR(VLOOKUP($B519&amp;$L519,'1 этап'!$A$4:$K$519,10,FALSE)),0,VLOOKUP($B519&amp;$L519,'1 этап'!$A$4:$K$519,10,FALSE)),2)</f>
        <v>123.5</v>
      </c>
      <c r="G519">
        <f>ROUND(IF(ISERROR(VLOOKUP($B519&amp;$L519,'2 этап'!$A$2:$J$527,10,FALSE)),0,VLOOKUP($B519&amp;$L519,'2 этап'!$A$2:$J$527,10,FALSE)),2)</f>
        <v>135.6</v>
      </c>
      <c r="H519">
        <f>ROUND(IF(ISERROR(VLOOKUP($B519&amp;$L519,'3 этап'!$A$2:$J$527,9,FALSE)),0,VLOOKUP($B519&amp;$L519,'3 этап'!$A$2:$J$527,9,FALSE)),2)</f>
        <v>125</v>
      </c>
      <c r="I519">
        <f>ROUND(IF(ISERROR(VLOOKUP($B519&amp;$L519,'4 этап'!$A$2:$J$527,7,FALSE)),0,VLOOKUP($B519&amp;$L519,'4 этап'!$A$2:$J$527,7,FALSE)),2)</f>
        <v>146.69999999999999</v>
      </c>
      <c r="J519">
        <f>ROUND(IF(ISERROR(VLOOKUP($B519&amp;$L519,'5 этап'!$A$2:$N$527,13,FALSE)),0,VLOOKUP($B519&amp;$L519,'5 этап'!$A$2:$N$527,13,FALSE)),2)</f>
        <v>0</v>
      </c>
      <c r="K519">
        <f>LARGE(F519:I519,1)+LARGE(F519:I519,2)+LARGE(F519:I519,3)+J519</f>
        <v>407.29999999999995</v>
      </c>
      <c r="L519" t="s">
        <v>893</v>
      </c>
    </row>
    <row r="520" spans="1:12" x14ac:dyDescent="0.35">
      <c r="A520" s="3">
        <v>47</v>
      </c>
      <c r="B520" t="s">
        <v>372</v>
      </c>
      <c r="C520" t="s">
        <v>12</v>
      </c>
      <c r="D520">
        <v>18</v>
      </c>
      <c r="E520" t="s">
        <v>96</v>
      </c>
      <c r="F520">
        <f>ROUND(IF(ISERROR(VLOOKUP($B520&amp;$L520,'1 этап'!$A$4:$K$519,10,FALSE)),0,VLOOKUP($B520&amp;$L520,'1 этап'!$A$4:$K$519,10,FALSE)),2)</f>
        <v>0</v>
      </c>
      <c r="G520">
        <f>ROUND(IF(ISERROR(VLOOKUP($B520&amp;$L520,'2 этап'!$A$2:$J$527,10,FALSE)),0,VLOOKUP($B520&amp;$L520,'2 этап'!$A$2:$J$527,10,FALSE)),2)</f>
        <v>148.80000000000001</v>
      </c>
      <c r="H520">
        <f>ROUND(IF(ISERROR(VLOOKUP($B520&amp;$L520,'3 этап'!$A$2:$J$527,9,FALSE)),0,VLOOKUP($B520&amp;$L520,'3 этап'!$A$2:$J$527,9,FALSE)),2)</f>
        <v>101.5</v>
      </c>
      <c r="I520">
        <f>ROUND(IF(ISERROR(VLOOKUP($B520&amp;$L520,'4 этап'!$A$2:$J$527,7,FALSE)),0,VLOOKUP($B520&amp;$L520,'4 этап'!$A$2:$J$527,7,FALSE)),2)</f>
        <v>141.6</v>
      </c>
      <c r="J520">
        <f>ROUND(IF(ISERROR(VLOOKUP($B520&amp;$L520,'5 этап'!$A$2:$N$527,13,FALSE)),0,VLOOKUP($B520&amp;$L520,'5 этап'!$A$2:$N$527,13,FALSE)),2)</f>
        <v>0</v>
      </c>
      <c r="K520">
        <f>LARGE(F520:I520,1)+LARGE(F520:I520,2)+LARGE(F520:I520,3)+J520</f>
        <v>391.9</v>
      </c>
      <c r="L520" t="s">
        <v>893</v>
      </c>
    </row>
    <row r="521" spans="1:12" x14ac:dyDescent="0.35">
      <c r="A521" s="3">
        <v>48</v>
      </c>
      <c r="B521" t="s">
        <v>371</v>
      </c>
      <c r="C521" t="s">
        <v>12</v>
      </c>
      <c r="D521">
        <v>18</v>
      </c>
      <c r="E521" t="s">
        <v>17</v>
      </c>
      <c r="F521">
        <f>ROUND(IF(ISERROR(VLOOKUP($B521&amp;$L521,'1 этап'!$A$4:$K$519,10,FALSE)),0,VLOOKUP($B521&amp;$L521,'1 этап'!$A$4:$K$519,10,FALSE)),2)</f>
        <v>0</v>
      </c>
      <c r="G521">
        <f>ROUND(IF(ISERROR(VLOOKUP($B521&amp;$L521,'2 этап'!$A$2:$J$527,10,FALSE)),0,VLOOKUP($B521&amp;$L521,'2 этап'!$A$2:$J$527,10,FALSE)),2)</f>
        <v>147.30000000000001</v>
      </c>
      <c r="H521">
        <f>ROUND(IF(ISERROR(VLOOKUP($B521&amp;$L521,'3 этап'!$A$2:$J$527,9,FALSE)),0,VLOOKUP($B521&amp;$L521,'3 этап'!$A$2:$J$527,9,FALSE)),2)</f>
        <v>25.1</v>
      </c>
      <c r="I521">
        <f>ROUND(IF(ISERROR(VLOOKUP($B521&amp;$L521,'4 этап'!$A$2:$J$527,7,FALSE)),0,VLOOKUP($B521&amp;$L521,'4 этап'!$A$2:$J$527,7,FALSE)),2)</f>
        <v>168.3</v>
      </c>
      <c r="J521">
        <f>ROUND(IF(ISERROR(VLOOKUP($B521&amp;$L521,'5 этап'!$A$2:$N$527,13,FALSE)),0,VLOOKUP($B521&amp;$L521,'5 этап'!$A$2:$N$527,13,FALSE)),2)</f>
        <v>50.6</v>
      </c>
      <c r="K521">
        <f>LARGE(F521:I521,1)+LARGE(F521:I521,2)+LARGE(F521:I521,3)+J521</f>
        <v>391.30000000000007</v>
      </c>
      <c r="L521" t="s">
        <v>893</v>
      </c>
    </row>
    <row r="522" spans="1:12" x14ac:dyDescent="0.35">
      <c r="A522" s="3">
        <v>49</v>
      </c>
      <c r="B522" t="s">
        <v>359</v>
      </c>
      <c r="C522" t="s">
        <v>12</v>
      </c>
      <c r="D522">
        <v>18</v>
      </c>
      <c r="E522" t="s">
        <v>40</v>
      </c>
      <c r="F522">
        <f>ROUND(IF(ISERROR(VLOOKUP($B522&amp;$L522,'1 этап'!$A$4:$K$519,10,FALSE)),0,VLOOKUP($B522&amp;$L522,'1 этап'!$A$4:$K$519,10,FALSE)),2)</f>
        <v>70.3</v>
      </c>
      <c r="G522">
        <f>ROUND(IF(ISERROR(VLOOKUP($B522&amp;$L522,'2 этап'!$A$2:$J$527,10,FALSE)),0,VLOOKUP($B522&amp;$L522,'2 этап'!$A$2:$J$527,10,FALSE)),2)</f>
        <v>174.5</v>
      </c>
      <c r="H522">
        <f>ROUND(IF(ISERROR(VLOOKUP($B522&amp;$L522,'3 этап'!$A$2:$J$527,9,FALSE)),0,VLOOKUP($B522&amp;$L522,'3 этап'!$A$2:$J$527,9,FALSE)),2)</f>
        <v>126.6</v>
      </c>
      <c r="I522">
        <f>ROUND(IF(ISERROR(VLOOKUP($B522&amp;$L522,'4 этап'!$A$2:$J$527,7,FALSE)),0,VLOOKUP($B522&amp;$L522,'4 этап'!$A$2:$J$527,7,FALSE)),2)</f>
        <v>0</v>
      </c>
      <c r="J522">
        <f>ROUND(IF(ISERROR(VLOOKUP($B522&amp;$L522,'5 этап'!$A$2:$N$527,13,FALSE)),0,VLOOKUP($B522&amp;$L522,'5 этап'!$A$2:$N$527,13,FALSE)),2)</f>
        <v>0</v>
      </c>
      <c r="K522">
        <f>LARGE(F522:I522,1)+LARGE(F522:I522,2)+LARGE(F522:I522,3)+J522</f>
        <v>371.40000000000003</v>
      </c>
      <c r="L522" t="s">
        <v>893</v>
      </c>
    </row>
    <row r="523" spans="1:12" x14ac:dyDescent="0.35">
      <c r="A523" s="3">
        <v>50</v>
      </c>
      <c r="B523" t="s">
        <v>366</v>
      </c>
      <c r="C523" t="s">
        <v>12</v>
      </c>
      <c r="D523">
        <v>18</v>
      </c>
      <c r="E523" t="s">
        <v>34</v>
      </c>
      <c r="F523">
        <f>ROUND(IF(ISERROR(VLOOKUP($B523&amp;$L523,'1 этап'!$A$4:$K$519,10,FALSE)),0,VLOOKUP($B523&amp;$L523,'1 этап'!$A$4:$K$519,10,FALSE)),2)</f>
        <v>11</v>
      </c>
      <c r="G523">
        <f>ROUND(IF(ISERROR(VLOOKUP($B523&amp;$L523,'2 этап'!$A$2:$J$527,10,FALSE)),0,VLOOKUP($B523&amp;$L523,'2 этап'!$A$2:$J$527,10,FALSE)),2)</f>
        <v>101.9</v>
      </c>
      <c r="H523">
        <f>ROUND(IF(ISERROR(VLOOKUP($B523&amp;$L523,'3 этап'!$A$2:$J$527,9,FALSE)),0,VLOOKUP($B523&amp;$L523,'3 этап'!$A$2:$J$527,9,FALSE)),2)</f>
        <v>116.1</v>
      </c>
      <c r="I523">
        <f>ROUND(IF(ISERROR(VLOOKUP($B523&amp;$L523,'4 этап'!$A$2:$J$527,7,FALSE)),0,VLOOKUP($B523&amp;$L523,'4 этап'!$A$2:$J$527,7,FALSE)),2)</f>
        <v>147.4</v>
      </c>
      <c r="J523">
        <f>ROUND(IF(ISERROR(VLOOKUP($B523&amp;$L523,'5 этап'!$A$2:$N$527,13,FALSE)),0,VLOOKUP($B523&amp;$L523,'5 этап'!$A$2:$N$527,13,FALSE)),2)</f>
        <v>0</v>
      </c>
      <c r="K523">
        <f>LARGE(F523:I523,1)+LARGE(F523:I523,2)+LARGE(F523:I523,3)+J523</f>
        <v>365.4</v>
      </c>
      <c r="L523" t="s">
        <v>893</v>
      </c>
    </row>
    <row r="524" spans="1:12" x14ac:dyDescent="0.35">
      <c r="A524" s="3">
        <v>51</v>
      </c>
      <c r="B524" t="s">
        <v>601</v>
      </c>
      <c r="C524" t="s">
        <v>12</v>
      </c>
      <c r="D524">
        <v>18</v>
      </c>
      <c r="E524" t="s">
        <v>96</v>
      </c>
      <c r="F524">
        <f>ROUND(IF(ISERROR(VLOOKUP($B524&amp;$L524,'1 этап'!$A$4:$K$519,10,FALSE)),0,VLOOKUP($B524&amp;$L524,'1 этап'!$A$4:$K$519,10,FALSE)),2)</f>
        <v>0</v>
      </c>
      <c r="G524">
        <f>ROUND(IF(ISERROR(VLOOKUP($B524&amp;$L524,'2 этап'!$A$2:$J$527,10,FALSE)),0,VLOOKUP($B524&amp;$L524,'2 этап'!$A$2:$J$527,10,FALSE)),2)</f>
        <v>182.5</v>
      </c>
      <c r="H524">
        <f>ROUND(IF(ISERROR(VLOOKUP($B524&amp;$L524,'3 этап'!$A$2:$J$527,9,FALSE)),0,VLOOKUP($B524&amp;$L524,'3 этап'!$A$2:$J$527,9,FALSE)),2)</f>
        <v>0</v>
      </c>
      <c r="I524">
        <f>ROUND(IF(ISERROR(VLOOKUP($B524&amp;$L524,'4 этап'!$A$2:$J$527,7,FALSE)),0,VLOOKUP($B524&amp;$L524,'4 этап'!$A$2:$J$527,7,FALSE)),2)</f>
        <v>0</v>
      </c>
      <c r="J524">
        <f>ROUND(IF(ISERROR(VLOOKUP($B524&amp;$L524,'5 этап'!$A$2:$N$527,13,FALSE)),0,VLOOKUP($B524&amp;$L524,'5 этап'!$A$2:$N$527,13,FALSE)),2)</f>
        <v>175.6</v>
      </c>
      <c r="K524">
        <f>LARGE(F524:I524,1)+LARGE(F524:I524,2)+LARGE(F524:I524,3)+J524</f>
        <v>358.1</v>
      </c>
      <c r="L524" t="s">
        <v>893</v>
      </c>
    </row>
    <row r="525" spans="1:12" x14ac:dyDescent="0.35">
      <c r="A525" s="3">
        <v>52</v>
      </c>
      <c r="B525" t="s">
        <v>756</v>
      </c>
      <c r="C525" t="s">
        <v>12</v>
      </c>
      <c r="D525">
        <v>18</v>
      </c>
      <c r="E525" t="s">
        <v>34</v>
      </c>
      <c r="F525">
        <f>ROUND(IF(ISERROR(VLOOKUP($B525&amp;$L525,'1 этап'!$A$4:$K$519,10,FALSE)),0,VLOOKUP($B525&amp;$L525,'1 этап'!$A$4:$K$519,10,FALSE)),2)</f>
        <v>0</v>
      </c>
      <c r="G525">
        <f>ROUND(IF(ISERROR(VLOOKUP($B525&amp;$L525,'2 этап'!$A$2:$J$527,10,FALSE)),0,VLOOKUP($B525&amp;$L525,'2 этап'!$A$2:$J$527,10,FALSE)),2)</f>
        <v>0</v>
      </c>
      <c r="H525">
        <f>ROUND(IF(ISERROR(VLOOKUP($B525&amp;$L525,'3 этап'!$A$2:$J$527,9,FALSE)),0,VLOOKUP($B525&amp;$L525,'3 этап'!$A$2:$J$527,9,FALSE)),2)</f>
        <v>178</v>
      </c>
      <c r="I525">
        <f>ROUND(IF(ISERROR(VLOOKUP($B525&amp;$L525,'4 этап'!$A$2:$J$527,7,FALSE)),0,VLOOKUP($B525&amp;$L525,'4 этап'!$A$2:$J$527,7,FALSE)),2)</f>
        <v>0</v>
      </c>
      <c r="J525">
        <f>ROUND(IF(ISERROR(VLOOKUP($B525&amp;$L525,'5 этап'!$A$2:$N$527,13,FALSE)),0,VLOOKUP($B525&amp;$L525,'5 этап'!$A$2:$N$527,13,FALSE)),2)</f>
        <v>180</v>
      </c>
      <c r="K525">
        <f>LARGE(F525:I525,1)+LARGE(F525:I525,2)+LARGE(F525:I525,3)+J525</f>
        <v>358</v>
      </c>
      <c r="L525" t="s">
        <v>893</v>
      </c>
    </row>
    <row r="526" spans="1:12" x14ac:dyDescent="0.35">
      <c r="A526" s="3">
        <v>53</v>
      </c>
      <c r="B526" t="s">
        <v>340</v>
      </c>
      <c r="C526" t="s">
        <v>12</v>
      </c>
      <c r="D526">
        <v>18</v>
      </c>
      <c r="E526" t="s">
        <v>40</v>
      </c>
      <c r="F526">
        <f>ROUND(IF(ISERROR(VLOOKUP($B526&amp;$L526,'1 этап'!$A$4:$K$519,10,FALSE)),0,VLOOKUP($B526&amp;$L526,'1 этап'!$A$4:$K$519,10,FALSE)),2)</f>
        <v>128.19999999999999</v>
      </c>
      <c r="G526">
        <f>ROUND(IF(ISERROR(VLOOKUP($B526&amp;$L526,'2 этап'!$A$2:$J$527,10,FALSE)),0,VLOOKUP($B526&amp;$L526,'2 этап'!$A$2:$J$527,10,FALSE)),2)</f>
        <v>0</v>
      </c>
      <c r="H526">
        <f>ROUND(IF(ISERROR(VLOOKUP($B526&amp;$L526,'3 этап'!$A$2:$J$527,9,FALSE)),0,VLOOKUP($B526&amp;$L526,'3 этап'!$A$2:$J$527,9,FALSE)),2)</f>
        <v>79</v>
      </c>
      <c r="I526">
        <f>ROUND(IF(ISERROR(VLOOKUP($B526&amp;$L526,'4 этап'!$A$2:$J$527,7,FALSE)),0,VLOOKUP($B526&amp;$L526,'4 этап'!$A$2:$J$527,7,FALSE)),2)</f>
        <v>139.5</v>
      </c>
      <c r="J526">
        <f>ROUND(IF(ISERROR(VLOOKUP($B526&amp;$L526,'5 этап'!$A$2:$N$527,13,FALSE)),0,VLOOKUP($B526&amp;$L526,'5 этап'!$A$2:$N$527,13,FALSE)),2)</f>
        <v>0</v>
      </c>
      <c r="K526">
        <f>LARGE(F526:I526,1)+LARGE(F526:I526,2)+LARGE(F526:I526,3)+J526</f>
        <v>346.7</v>
      </c>
      <c r="L526" t="s">
        <v>893</v>
      </c>
    </row>
    <row r="527" spans="1:12" x14ac:dyDescent="0.35">
      <c r="A527" s="3">
        <v>54</v>
      </c>
      <c r="B527" t="s">
        <v>313</v>
      </c>
      <c r="C527" t="s">
        <v>12</v>
      </c>
      <c r="D527">
        <v>18</v>
      </c>
      <c r="E527" t="s">
        <v>96</v>
      </c>
      <c r="F527">
        <f>ROUND(IF(ISERROR(VLOOKUP($B527&amp;$L527,'1 этап'!$A$4:$K$519,10,FALSE)),0,VLOOKUP($B527&amp;$L527,'1 этап'!$A$4:$K$519,10,FALSE)),2)</f>
        <v>172.7</v>
      </c>
      <c r="G527">
        <f>ROUND(IF(ISERROR(VLOOKUP($B527&amp;$L527,'2 этап'!$A$2:$J$527,10,FALSE)),0,VLOOKUP($B527&amp;$L527,'2 этап'!$A$2:$J$527,10,FALSE)),2)</f>
        <v>0</v>
      </c>
      <c r="H527">
        <f>ROUND(IF(ISERROR(VLOOKUP($B527&amp;$L527,'3 этап'!$A$2:$J$527,9,FALSE)),0,VLOOKUP($B527&amp;$L527,'3 этап'!$A$2:$J$527,9,FALSE)),2)</f>
        <v>173.7</v>
      </c>
      <c r="I527">
        <f>ROUND(IF(ISERROR(VLOOKUP($B527&amp;$L527,'4 этап'!$A$2:$J$527,7,FALSE)),0,VLOOKUP($B527&amp;$L527,'4 этап'!$A$2:$J$527,7,FALSE)),2)</f>
        <v>0</v>
      </c>
      <c r="J527">
        <f>ROUND(IF(ISERROR(VLOOKUP($B527&amp;$L527,'5 этап'!$A$2:$N$527,13,FALSE)),0,VLOOKUP($B527&amp;$L527,'5 этап'!$A$2:$N$527,13,FALSE)),2)</f>
        <v>0</v>
      </c>
      <c r="K527">
        <f>LARGE(F527:I527,1)+LARGE(F527:I527,2)+LARGE(F527:I527,3)+J527</f>
        <v>346.4</v>
      </c>
      <c r="L527" t="s">
        <v>893</v>
      </c>
    </row>
    <row r="528" spans="1:12" x14ac:dyDescent="0.35">
      <c r="A528" s="3">
        <v>55</v>
      </c>
      <c r="B528" t="s">
        <v>362</v>
      </c>
      <c r="C528" t="s">
        <v>12</v>
      </c>
      <c r="D528">
        <v>18</v>
      </c>
      <c r="E528" t="s">
        <v>34</v>
      </c>
      <c r="F528">
        <f>ROUND(IF(ISERROR(VLOOKUP($B528&amp;$L528,'1 этап'!$A$4:$K$519,10,FALSE)),0,VLOOKUP($B528&amp;$L528,'1 этап'!$A$4:$K$519,10,FALSE)),2)</f>
        <v>64</v>
      </c>
      <c r="G528">
        <f>ROUND(IF(ISERROR(VLOOKUP($B528&amp;$L528,'2 этап'!$A$2:$J$527,10,FALSE)),0,VLOOKUP($B528&amp;$L528,'2 этап'!$A$2:$J$527,10,FALSE)),2)</f>
        <v>97.6</v>
      </c>
      <c r="H528">
        <f>ROUND(IF(ISERROR(VLOOKUP($B528&amp;$L528,'3 этап'!$A$2:$J$527,9,FALSE)),0,VLOOKUP($B528&amp;$L528,'3 этап'!$A$2:$J$527,9,FALSE)),2)</f>
        <v>117.7</v>
      </c>
      <c r="I528">
        <f>ROUND(IF(ISERROR(VLOOKUP($B528&amp;$L528,'4 этап'!$A$2:$J$527,7,FALSE)),0,VLOOKUP($B528&amp;$L528,'4 этап'!$A$2:$J$527,7,FALSE)),2)</f>
        <v>130.5</v>
      </c>
      <c r="J528">
        <f>ROUND(IF(ISERROR(VLOOKUP($B528&amp;$L528,'5 этап'!$A$2:$N$527,13,FALSE)),0,VLOOKUP($B528&amp;$L528,'5 этап'!$A$2:$N$527,13,FALSE)),2)</f>
        <v>0</v>
      </c>
      <c r="K528">
        <f>LARGE(F528:I528,1)+LARGE(F528:I528,2)+LARGE(F528:I528,3)+J528</f>
        <v>345.79999999999995</v>
      </c>
      <c r="L528" t="s">
        <v>893</v>
      </c>
    </row>
    <row r="529" spans="1:12" x14ac:dyDescent="0.35">
      <c r="A529" s="3">
        <v>56</v>
      </c>
      <c r="B529" t="s">
        <v>314</v>
      </c>
      <c r="C529" t="s">
        <v>12</v>
      </c>
      <c r="D529">
        <v>18</v>
      </c>
      <c r="E529" t="s">
        <v>22</v>
      </c>
      <c r="F529">
        <f>ROUND(IF(ISERROR(VLOOKUP($B529&amp;$L529,'1 этап'!$A$4:$K$519,10,FALSE)),0,VLOOKUP($B529&amp;$L529,'1 этап'!$A$4:$K$519,10,FALSE)),2)</f>
        <v>169.3</v>
      </c>
      <c r="G529">
        <f>ROUND(IF(ISERROR(VLOOKUP($B529&amp;$L529,'2 этап'!$A$2:$J$527,10,FALSE)),0,VLOOKUP($B529&amp;$L529,'2 этап'!$A$2:$J$527,10,FALSE)),2)</f>
        <v>176.4</v>
      </c>
      <c r="H529">
        <f>ROUND(IF(ISERROR(VLOOKUP($B529&amp;$L529,'3 этап'!$A$2:$J$527,9,FALSE)),0,VLOOKUP($B529&amp;$L529,'3 этап'!$A$2:$J$527,9,FALSE)),2)</f>
        <v>0</v>
      </c>
      <c r="I529">
        <f>ROUND(IF(ISERROR(VLOOKUP($B529&amp;$L529,'4 этап'!$A$2:$J$527,7,FALSE)),0,VLOOKUP($B529&amp;$L529,'4 этап'!$A$2:$J$527,7,FALSE)),2)</f>
        <v>0</v>
      </c>
      <c r="J529">
        <f>ROUND(IF(ISERROR(VLOOKUP($B529&amp;$L529,'5 этап'!$A$2:$N$527,13,FALSE)),0,VLOOKUP($B529&amp;$L529,'5 этап'!$A$2:$N$527,13,FALSE)),2)</f>
        <v>0</v>
      </c>
      <c r="K529">
        <f>LARGE(F529:I529,1)+LARGE(F529:I529,2)+LARGE(F529:I529,3)+J529</f>
        <v>345.70000000000005</v>
      </c>
      <c r="L529" t="s">
        <v>893</v>
      </c>
    </row>
    <row r="530" spans="1:12" x14ac:dyDescent="0.35">
      <c r="A530" s="3">
        <v>57</v>
      </c>
      <c r="B530" t="s">
        <v>856</v>
      </c>
      <c r="E530" t="s">
        <v>85</v>
      </c>
      <c r="F530">
        <f>ROUND(IF(ISERROR(VLOOKUP($B530&amp;$L530,'1 этап'!$A$4:$K$519,10,FALSE)),0,VLOOKUP($B530&amp;$L530,'1 этап'!$A$4:$K$519,10,FALSE)),2)</f>
        <v>0</v>
      </c>
      <c r="G530">
        <f>ROUND(IF(ISERROR(VLOOKUP($B530&amp;$L530,'2 этап'!$A$2:$J$527,10,FALSE)),0,VLOOKUP($B530&amp;$L530,'2 этап'!$A$2:$J$527,10,FALSE)),2)</f>
        <v>0</v>
      </c>
      <c r="H530">
        <f>ROUND(IF(ISERROR(VLOOKUP($B530&amp;$L530,'3 этап'!$A$2:$J$527,9,FALSE)),0,VLOOKUP($B530&amp;$L530,'3 этап'!$A$2:$J$527,9,FALSE)),2)</f>
        <v>0</v>
      </c>
      <c r="I530">
        <f>ROUND(IF(ISERROR(VLOOKUP($B530&amp;$L530,'4 этап'!$A$2:$J$527,7,FALSE)),0,VLOOKUP($B530&amp;$L530,'4 этап'!$A$2:$J$527,7,FALSE)),2)</f>
        <v>169.9</v>
      </c>
      <c r="J530">
        <f>ROUND(IF(ISERROR(VLOOKUP($B530&amp;$L530,'5 этап'!$A$2:$N$527,13,FALSE)),0,VLOOKUP($B530&amp;$L530,'5 этап'!$A$2:$N$527,13,FALSE)),2)</f>
        <v>157.5</v>
      </c>
      <c r="K530">
        <f>LARGE(F530:I530,1)+LARGE(F530:I530,2)+LARGE(F530:I530,3)+J530</f>
        <v>327.39999999999998</v>
      </c>
      <c r="L530" t="s">
        <v>893</v>
      </c>
    </row>
    <row r="531" spans="1:12" x14ac:dyDescent="0.35">
      <c r="A531" s="3">
        <v>58</v>
      </c>
      <c r="B531" t="s">
        <v>763</v>
      </c>
      <c r="C531" t="s">
        <v>12</v>
      </c>
      <c r="D531">
        <v>18</v>
      </c>
      <c r="E531" t="s">
        <v>96</v>
      </c>
      <c r="F531">
        <f>ROUND(IF(ISERROR(VLOOKUP($B531&amp;$L531,'1 этап'!$A$4:$K$519,10,FALSE)),0,VLOOKUP($B531&amp;$L531,'1 этап'!$A$4:$K$519,10,FALSE)),2)</f>
        <v>0</v>
      </c>
      <c r="G531">
        <f>ROUND(IF(ISERROR(VLOOKUP($B531&amp;$L531,'2 этап'!$A$2:$J$527,10,FALSE)),0,VLOOKUP($B531&amp;$L531,'2 этап'!$A$2:$J$527,10,FALSE)),2)</f>
        <v>0</v>
      </c>
      <c r="H531">
        <f>ROUND(IF(ISERROR(VLOOKUP($B531&amp;$L531,'3 этап'!$A$2:$J$527,9,FALSE)),0,VLOOKUP($B531&amp;$L531,'3 этап'!$A$2:$J$527,9,FALSE)),2)</f>
        <v>140.69999999999999</v>
      </c>
      <c r="I531">
        <f>ROUND(IF(ISERROR(VLOOKUP($B531&amp;$L531,'4 этап'!$A$2:$J$527,7,FALSE)),0,VLOOKUP($B531&amp;$L531,'4 этап'!$A$2:$J$527,7,FALSE)),2)</f>
        <v>181.1</v>
      </c>
      <c r="J531">
        <f>ROUND(IF(ISERROR(VLOOKUP($B531&amp;$L531,'5 этап'!$A$2:$N$527,13,FALSE)),0,VLOOKUP($B531&amp;$L531,'5 этап'!$A$2:$N$527,13,FALSE)),2)</f>
        <v>0</v>
      </c>
      <c r="K531">
        <f>LARGE(F531:I531,1)+LARGE(F531:I531,2)+LARGE(F531:I531,3)+J531</f>
        <v>321.79999999999995</v>
      </c>
      <c r="L531" t="s">
        <v>893</v>
      </c>
    </row>
    <row r="532" spans="1:12" x14ac:dyDescent="0.35">
      <c r="A532" s="3">
        <v>59</v>
      </c>
      <c r="B532" t="s">
        <v>758</v>
      </c>
      <c r="C532" t="s">
        <v>12</v>
      </c>
      <c r="D532">
        <v>18</v>
      </c>
      <c r="E532" t="s">
        <v>20</v>
      </c>
      <c r="F532">
        <f>ROUND(IF(ISERROR(VLOOKUP($B532&amp;$L532,'1 этап'!$A$4:$K$519,10,FALSE)),0,VLOOKUP($B532&amp;$L532,'1 этап'!$A$4:$K$519,10,FALSE)),2)</f>
        <v>0</v>
      </c>
      <c r="G532">
        <f>ROUND(IF(ISERROR(VLOOKUP($B532&amp;$L532,'2 этап'!$A$2:$J$527,10,FALSE)),0,VLOOKUP($B532&amp;$L532,'2 этап'!$A$2:$J$527,10,FALSE)),2)</f>
        <v>0</v>
      </c>
      <c r="H532">
        <f>ROUND(IF(ISERROR(VLOOKUP($B532&amp;$L532,'3 этап'!$A$2:$J$527,9,FALSE)),0,VLOOKUP($B532&amp;$L532,'3 этап'!$A$2:$J$527,9,FALSE)),2)</f>
        <v>160.69999999999999</v>
      </c>
      <c r="I532">
        <f>ROUND(IF(ISERROR(VLOOKUP($B532&amp;$L532,'4 этап'!$A$2:$J$527,7,FALSE)),0,VLOOKUP($B532&amp;$L532,'4 этап'!$A$2:$J$527,7,FALSE)),2)</f>
        <v>140.19999999999999</v>
      </c>
      <c r="J532">
        <f>ROUND(IF(ISERROR(VLOOKUP($B532&amp;$L532,'5 этап'!$A$2:$N$527,13,FALSE)),0,VLOOKUP($B532&amp;$L532,'5 этап'!$A$2:$N$527,13,FALSE)),2)</f>
        <v>0</v>
      </c>
      <c r="K532">
        <f>LARGE(F532:I532,1)+LARGE(F532:I532,2)+LARGE(F532:I532,3)+J532</f>
        <v>300.89999999999998</v>
      </c>
      <c r="L532" t="s">
        <v>893</v>
      </c>
    </row>
    <row r="533" spans="1:12" x14ac:dyDescent="0.35">
      <c r="A533" s="3">
        <v>60</v>
      </c>
      <c r="B533" t="s">
        <v>761</v>
      </c>
      <c r="C533" t="s">
        <v>12</v>
      </c>
      <c r="D533">
        <v>18</v>
      </c>
      <c r="E533" t="s">
        <v>40</v>
      </c>
      <c r="F533">
        <f>ROUND(IF(ISERROR(VLOOKUP($B533&amp;$L533,'1 этап'!$A$4:$K$519,10,FALSE)),0,VLOOKUP($B533&amp;$L533,'1 этап'!$A$4:$K$519,10,FALSE)),2)</f>
        <v>0</v>
      </c>
      <c r="G533">
        <f>ROUND(IF(ISERROR(VLOOKUP($B533&amp;$L533,'2 этап'!$A$2:$J$527,10,FALSE)),0,VLOOKUP($B533&amp;$L533,'2 этап'!$A$2:$J$527,10,FALSE)),2)</f>
        <v>0</v>
      </c>
      <c r="H533">
        <f>ROUND(IF(ISERROR(VLOOKUP($B533&amp;$L533,'3 этап'!$A$2:$J$527,9,FALSE)),0,VLOOKUP($B533&amp;$L533,'3 этап'!$A$2:$J$527,9,FALSE)),2)</f>
        <v>151.69999999999999</v>
      </c>
      <c r="I533">
        <f>ROUND(IF(ISERROR(VLOOKUP($B533&amp;$L533,'4 этап'!$A$2:$J$527,7,FALSE)),0,VLOOKUP($B533&amp;$L533,'4 этап'!$A$2:$J$527,7,FALSE)),2)</f>
        <v>146</v>
      </c>
      <c r="J533">
        <f>ROUND(IF(ISERROR(VLOOKUP($B533&amp;$L533,'5 этап'!$A$2:$N$527,13,FALSE)),0,VLOOKUP($B533&amp;$L533,'5 этап'!$A$2:$N$527,13,FALSE)),2)</f>
        <v>0</v>
      </c>
      <c r="K533">
        <f>LARGE(F533:I533,1)+LARGE(F533:I533,2)+LARGE(F533:I533,3)+J533</f>
        <v>297.7</v>
      </c>
      <c r="L533" t="s">
        <v>893</v>
      </c>
    </row>
    <row r="534" spans="1:12" x14ac:dyDescent="0.35">
      <c r="A534" s="3">
        <v>61</v>
      </c>
      <c r="B534" t="s">
        <v>604</v>
      </c>
      <c r="C534" t="s">
        <v>12</v>
      </c>
      <c r="D534">
        <v>18</v>
      </c>
      <c r="E534" t="s">
        <v>529</v>
      </c>
      <c r="F534">
        <f>ROUND(IF(ISERROR(VLOOKUP($B534&amp;$L534,'1 этап'!$A$4:$K$519,10,FALSE)),0,VLOOKUP($B534&amp;$L534,'1 этап'!$A$4:$K$519,10,FALSE)),2)</f>
        <v>0</v>
      </c>
      <c r="G534">
        <f>ROUND(IF(ISERROR(VLOOKUP($B534&amp;$L534,'2 этап'!$A$2:$J$527,10,FALSE)),0,VLOOKUP($B534&amp;$L534,'2 этап'!$A$2:$J$527,10,FALSE)),2)</f>
        <v>158.4</v>
      </c>
      <c r="H534">
        <f>ROUND(IF(ISERROR(VLOOKUP($B534&amp;$L534,'3 этап'!$A$2:$J$527,9,FALSE)),0,VLOOKUP($B534&amp;$L534,'3 этап'!$A$2:$J$527,9,FALSE)),2)</f>
        <v>128.19999999999999</v>
      </c>
      <c r="I534">
        <f>ROUND(IF(ISERROR(VLOOKUP($B534&amp;$L534,'4 этап'!$A$2:$J$527,7,FALSE)),0,VLOOKUP($B534&amp;$L534,'4 этап'!$A$2:$J$527,7,FALSE)),2)</f>
        <v>0</v>
      </c>
      <c r="J534">
        <f>ROUND(IF(ISERROR(VLOOKUP($B534&amp;$L534,'5 этап'!$A$2:$N$527,13,FALSE)),0,VLOOKUP($B534&amp;$L534,'5 этап'!$A$2:$N$527,13,FALSE)),2)</f>
        <v>0</v>
      </c>
      <c r="K534">
        <f>LARGE(F534:I534,1)+LARGE(F534:I534,2)+LARGE(F534:I534,3)+J534</f>
        <v>286.60000000000002</v>
      </c>
      <c r="L534" t="s">
        <v>893</v>
      </c>
    </row>
    <row r="535" spans="1:12" x14ac:dyDescent="0.35">
      <c r="A535" s="3">
        <v>62</v>
      </c>
      <c r="B535" t="s">
        <v>762</v>
      </c>
      <c r="C535" t="s">
        <v>12</v>
      </c>
      <c r="D535">
        <v>18</v>
      </c>
      <c r="E535" t="s">
        <v>45</v>
      </c>
      <c r="F535">
        <f>ROUND(IF(ISERROR(VLOOKUP($B535&amp;$L535,'1 этап'!$A$4:$K$519,10,FALSE)),0,VLOOKUP($B535&amp;$L535,'1 этап'!$A$4:$K$519,10,FALSE)),2)</f>
        <v>0</v>
      </c>
      <c r="G535">
        <f>ROUND(IF(ISERROR(VLOOKUP($B535&amp;$L535,'2 этап'!$A$2:$J$527,10,FALSE)),0,VLOOKUP($B535&amp;$L535,'2 этап'!$A$2:$J$527,10,FALSE)),2)</f>
        <v>0</v>
      </c>
      <c r="H535">
        <f>ROUND(IF(ISERROR(VLOOKUP($B535&amp;$L535,'3 этап'!$A$2:$J$527,9,FALSE)),0,VLOOKUP($B535&amp;$L535,'3 этап'!$A$2:$J$527,9,FALSE)),2)</f>
        <v>142.5</v>
      </c>
      <c r="I535">
        <f>ROUND(IF(ISERROR(VLOOKUP($B535&amp;$L535,'4 этап'!$A$2:$J$527,7,FALSE)),0,VLOOKUP($B535&amp;$L535,'4 этап'!$A$2:$J$527,7,FALSE)),2)</f>
        <v>0</v>
      </c>
      <c r="J535">
        <f>ROUND(IF(ISERROR(VLOOKUP($B535&amp;$L535,'5 этап'!$A$2:$N$527,13,FALSE)),0,VLOOKUP($B535&amp;$L535,'5 этап'!$A$2:$N$527,13,FALSE)),2)</f>
        <v>121.7</v>
      </c>
      <c r="K535">
        <f>LARGE(F535:I535,1)+LARGE(F535:I535,2)+LARGE(F535:I535,3)+J535</f>
        <v>264.2</v>
      </c>
      <c r="L535" t="s">
        <v>893</v>
      </c>
    </row>
    <row r="536" spans="1:12" x14ac:dyDescent="0.35">
      <c r="A536" s="3">
        <v>63</v>
      </c>
      <c r="B536" t="s">
        <v>339</v>
      </c>
      <c r="C536" t="s">
        <v>12</v>
      </c>
      <c r="D536">
        <v>18</v>
      </c>
      <c r="E536" t="s">
        <v>96</v>
      </c>
      <c r="F536">
        <f>ROUND(IF(ISERROR(VLOOKUP($B536&amp;$L536,'1 этап'!$A$4:$K$519,10,FALSE)),0,VLOOKUP($B536&amp;$L536,'1 этап'!$A$4:$K$519,10,FALSE)),2)</f>
        <v>128.5</v>
      </c>
      <c r="G536">
        <f>ROUND(IF(ISERROR(VLOOKUP($B536&amp;$L536,'2 этап'!$A$2:$J$527,10,FALSE)),0,VLOOKUP($B536&amp;$L536,'2 этап'!$A$2:$J$527,10,FALSE)),2)</f>
        <v>0</v>
      </c>
      <c r="H536">
        <f>ROUND(IF(ISERROR(VLOOKUP($B536&amp;$L536,'3 этап'!$A$2:$J$527,9,FALSE)),0,VLOOKUP($B536&amp;$L536,'3 этап'!$A$2:$J$527,9,FALSE)),2)</f>
        <v>134</v>
      </c>
      <c r="I536">
        <f>ROUND(IF(ISERROR(VLOOKUP($B536&amp;$L536,'4 этап'!$A$2:$J$527,7,FALSE)),0,VLOOKUP($B536&amp;$L536,'4 этап'!$A$2:$J$527,7,FALSE)),2)</f>
        <v>0</v>
      </c>
      <c r="J536">
        <f>ROUND(IF(ISERROR(VLOOKUP($B536&amp;$L536,'5 этап'!$A$2:$N$527,13,FALSE)),0,VLOOKUP($B536&amp;$L536,'5 этап'!$A$2:$N$527,13,FALSE)),2)</f>
        <v>0</v>
      </c>
      <c r="K536">
        <f>LARGE(F536:I536,1)+LARGE(F536:I536,2)+LARGE(F536:I536,3)+J536</f>
        <v>262.5</v>
      </c>
      <c r="L536" t="s">
        <v>893</v>
      </c>
    </row>
    <row r="537" spans="1:12" x14ac:dyDescent="0.35">
      <c r="A537" s="3">
        <v>64</v>
      </c>
      <c r="B537" t="s">
        <v>607</v>
      </c>
      <c r="C537" t="s">
        <v>12</v>
      </c>
      <c r="D537">
        <v>18</v>
      </c>
      <c r="E537" t="s">
        <v>528</v>
      </c>
      <c r="F537">
        <f>ROUND(IF(ISERROR(VLOOKUP($B537&amp;$L537,'1 этап'!$A$4:$K$519,10,FALSE)),0,VLOOKUP($B537&amp;$L537,'1 этап'!$A$4:$K$519,10,FALSE)),2)</f>
        <v>0</v>
      </c>
      <c r="G537">
        <f>ROUND(IF(ISERROR(VLOOKUP($B537&amp;$L537,'2 этап'!$A$2:$J$527,10,FALSE)),0,VLOOKUP($B537&amp;$L537,'2 этап'!$A$2:$J$527,10,FALSE)),2)</f>
        <v>119.7</v>
      </c>
      <c r="H537">
        <f>ROUND(IF(ISERROR(VLOOKUP($B537&amp;$L537,'3 этап'!$A$2:$J$527,9,FALSE)),0,VLOOKUP($B537&amp;$L537,'3 этап'!$A$2:$J$527,9,FALSE)),2)</f>
        <v>0</v>
      </c>
      <c r="I537">
        <f>ROUND(IF(ISERROR(VLOOKUP($B537&amp;$L537,'4 этап'!$A$2:$J$527,7,FALSE)),0,VLOOKUP($B537&amp;$L537,'4 этап'!$A$2:$J$527,7,FALSE)),2)</f>
        <v>0</v>
      </c>
      <c r="J537">
        <f>ROUND(IF(ISERROR(VLOOKUP($B537&amp;$L537,'5 этап'!$A$2:$N$527,13,FALSE)),0,VLOOKUP($B537&amp;$L537,'5 этап'!$A$2:$N$527,13,FALSE)),2)</f>
        <v>125</v>
      </c>
      <c r="K537">
        <f>LARGE(F537:I537,1)+LARGE(F537:I537,2)+LARGE(F537:I537,3)+J537</f>
        <v>244.7</v>
      </c>
      <c r="L537" t="s">
        <v>893</v>
      </c>
    </row>
    <row r="538" spans="1:12" x14ac:dyDescent="0.35">
      <c r="A538" s="3">
        <v>65</v>
      </c>
      <c r="B538" t="s">
        <v>364</v>
      </c>
      <c r="C538" t="s">
        <v>12</v>
      </c>
      <c r="D538">
        <v>18</v>
      </c>
      <c r="E538" t="s">
        <v>528</v>
      </c>
      <c r="F538">
        <f>ROUND(IF(ISERROR(VLOOKUP($B538&amp;$L538,'1 этап'!$A$4:$K$519,10,FALSE)),0,VLOOKUP($B538&amp;$L538,'1 этап'!$A$4:$K$519,10,FALSE)),2)</f>
        <v>23.8</v>
      </c>
      <c r="G538">
        <f>ROUND(IF(ISERROR(VLOOKUP($B538&amp;$L538,'2 этап'!$A$2:$J$527,10,FALSE)),0,VLOOKUP($B538&amp;$L538,'2 этап'!$A$2:$J$527,10,FALSE)),2)</f>
        <v>113.7</v>
      </c>
      <c r="H538">
        <f>ROUND(IF(ISERROR(VLOOKUP($B538&amp;$L538,'3 этап'!$A$2:$J$527,9,FALSE)),0,VLOOKUP($B538&amp;$L538,'3 этап'!$A$2:$J$527,9,FALSE)),2)</f>
        <v>105.2</v>
      </c>
      <c r="I538">
        <f>ROUND(IF(ISERROR(VLOOKUP($B538&amp;$L538,'4 этап'!$A$2:$J$527,7,FALSE)),0,VLOOKUP($B538&amp;$L538,'4 этап'!$A$2:$J$527,7,FALSE)),2)</f>
        <v>0</v>
      </c>
      <c r="J538">
        <f>ROUND(IF(ISERROR(VLOOKUP($B538&amp;$L538,'5 этап'!$A$2:$N$527,13,FALSE)),0,VLOOKUP($B538&amp;$L538,'5 этап'!$A$2:$N$527,13,FALSE)),2)</f>
        <v>0</v>
      </c>
      <c r="K538">
        <f>LARGE(F538:I538,1)+LARGE(F538:I538,2)+LARGE(F538:I538,3)+J538</f>
        <v>242.70000000000002</v>
      </c>
      <c r="L538" t="s">
        <v>893</v>
      </c>
    </row>
    <row r="539" spans="1:12" x14ac:dyDescent="0.35">
      <c r="A539" s="3">
        <v>66</v>
      </c>
      <c r="B539" t="s">
        <v>368</v>
      </c>
      <c r="C539" t="s">
        <v>12</v>
      </c>
      <c r="D539">
        <v>18</v>
      </c>
      <c r="E539" t="s">
        <v>96</v>
      </c>
      <c r="F539">
        <f>ROUND(IF(ISERROR(VLOOKUP($B539&amp;$L539,'1 этап'!$A$4:$K$519,10,FALSE)),0,VLOOKUP($B539&amp;$L539,'1 этап'!$A$4:$K$519,10,FALSE)),2)</f>
        <v>1</v>
      </c>
      <c r="G539">
        <f>ROUND(IF(ISERROR(VLOOKUP($B539&amp;$L539,'2 этап'!$A$2:$J$527,10,FALSE)),0,VLOOKUP($B539&amp;$L539,'2 этап'!$A$2:$J$527,10,FALSE)),2)</f>
        <v>0</v>
      </c>
      <c r="H539">
        <f>ROUND(IF(ISERROR(VLOOKUP($B539&amp;$L539,'3 этап'!$A$2:$J$527,9,FALSE)),0,VLOOKUP($B539&amp;$L539,'3 этап'!$A$2:$J$527,9,FALSE)),2)</f>
        <v>0</v>
      </c>
      <c r="I539">
        <f>ROUND(IF(ISERROR(VLOOKUP($B539&amp;$L539,'4 этап'!$A$2:$J$527,7,FALSE)),0,VLOOKUP($B539&amp;$L539,'4 этап'!$A$2:$J$527,7,FALSE)),2)</f>
        <v>153.6</v>
      </c>
      <c r="J539">
        <f>ROUND(IF(ISERROR(VLOOKUP($B539&amp;$L539,'5 этап'!$A$2:$N$527,13,FALSE)),0,VLOOKUP($B539&amp;$L539,'5 этап'!$A$2:$N$527,13,FALSE)),2)</f>
        <v>74.8</v>
      </c>
      <c r="K539">
        <f>LARGE(F539:I539,1)+LARGE(F539:I539,2)+LARGE(F539:I539,3)+J539</f>
        <v>229.39999999999998</v>
      </c>
      <c r="L539" t="s">
        <v>893</v>
      </c>
    </row>
    <row r="540" spans="1:12" x14ac:dyDescent="0.35">
      <c r="A540" s="3">
        <v>67</v>
      </c>
      <c r="B540" t="s">
        <v>353</v>
      </c>
      <c r="C540" t="s">
        <v>12</v>
      </c>
      <c r="D540">
        <v>18</v>
      </c>
      <c r="E540" t="s">
        <v>25</v>
      </c>
      <c r="F540">
        <f>ROUND(IF(ISERROR(VLOOKUP($B540&amp;$L540,'1 этап'!$A$4:$K$519,10,FALSE)),0,VLOOKUP($B540&amp;$L540,'1 этап'!$A$4:$K$519,10,FALSE)),2)</f>
        <v>100.5</v>
      </c>
      <c r="G540">
        <f>ROUND(IF(ISERROR(VLOOKUP($B540&amp;$L540,'2 этап'!$A$2:$J$527,10,FALSE)),0,VLOOKUP($B540&amp;$L540,'2 этап'!$A$2:$J$527,10,FALSE)),2)</f>
        <v>0</v>
      </c>
      <c r="H540">
        <f>ROUND(IF(ISERROR(VLOOKUP($B540&amp;$L540,'3 этап'!$A$2:$J$527,9,FALSE)),0,VLOOKUP($B540&amp;$L540,'3 этап'!$A$2:$J$527,9,FALSE)),2)</f>
        <v>1</v>
      </c>
      <c r="I540">
        <f>ROUND(IF(ISERROR(VLOOKUP($B540&amp;$L540,'4 этап'!$A$2:$J$527,7,FALSE)),0,VLOOKUP($B540&amp;$L540,'4 этап'!$A$2:$J$527,7,FALSE)),2)</f>
        <v>120.6</v>
      </c>
      <c r="J540">
        <f>ROUND(IF(ISERROR(VLOOKUP($B540&amp;$L540,'5 этап'!$A$2:$N$527,13,FALSE)),0,VLOOKUP($B540&amp;$L540,'5 этап'!$A$2:$N$527,13,FALSE)),2)</f>
        <v>0</v>
      </c>
      <c r="K540">
        <f>LARGE(F540:I540,1)+LARGE(F540:I540,2)+LARGE(F540:I540,3)+J540</f>
        <v>222.1</v>
      </c>
      <c r="L540" t="s">
        <v>893</v>
      </c>
    </row>
    <row r="541" spans="1:12" x14ac:dyDescent="0.35">
      <c r="A541" s="3">
        <v>68</v>
      </c>
      <c r="B541" t="s">
        <v>309</v>
      </c>
      <c r="C541" t="s">
        <v>12</v>
      </c>
      <c r="D541">
        <v>18</v>
      </c>
      <c r="E541" t="s">
        <v>27</v>
      </c>
      <c r="F541">
        <f>ROUND(IF(ISERROR(VLOOKUP($B541&amp;$L541,'1 этап'!$A$4:$K$519,10,FALSE)),0,VLOOKUP($B541&amp;$L541,'1 этап'!$A$4:$K$519,10,FALSE)),2)</f>
        <v>200</v>
      </c>
      <c r="G541">
        <f>ROUND(IF(ISERROR(VLOOKUP($B541&amp;$L541,'2 этап'!$A$2:$J$527,10,FALSE)),0,VLOOKUP($B541&amp;$L541,'2 этап'!$A$2:$J$527,10,FALSE)),2)</f>
        <v>0</v>
      </c>
      <c r="H541">
        <f>ROUND(IF(ISERROR(VLOOKUP($B541&amp;$L541,'3 этап'!$A$2:$J$527,9,FALSE)),0,VLOOKUP($B541&amp;$L541,'3 этап'!$A$2:$J$527,9,FALSE)),2)</f>
        <v>0</v>
      </c>
      <c r="I541">
        <f>ROUND(IF(ISERROR(VLOOKUP($B541&amp;$L541,'4 этап'!$A$2:$J$527,7,FALSE)),0,VLOOKUP($B541&amp;$L541,'4 этап'!$A$2:$J$527,7,FALSE)),2)</f>
        <v>0</v>
      </c>
      <c r="J541">
        <f>ROUND(IF(ISERROR(VLOOKUP($B541&amp;$L541,'5 этап'!$A$2:$N$527,13,FALSE)),0,VLOOKUP($B541&amp;$L541,'5 этап'!$A$2:$N$527,13,FALSE)),2)</f>
        <v>0</v>
      </c>
      <c r="K541">
        <f>LARGE(F541:I541,1)+LARGE(F541:I541,2)+LARGE(F541:I541,3)+J541</f>
        <v>200</v>
      </c>
      <c r="L541" t="s">
        <v>893</v>
      </c>
    </row>
    <row r="542" spans="1:12" x14ac:dyDescent="0.35">
      <c r="A542" s="3">
        <v>69</v>
      </c>
      <c r="B542" t="s">
        <v>363</v>
      </c>
      <c r="C542" t="s">
        <v>12</v>
      </c>
      <c r="D542">
        <v>18</v>
      </c>
      <c r="E542" t="s">
        <v>22</v>
      </c>
      <c r="F542">
        <f>ROUND(IF(ISERROR(VLOOKUP($B542&amp;$L542,'1 этап'!$A$4:$K$519,10,FALSE)),0,VLOOKUP($B542&amp;$L542,'1 этап'!$A$4:$K$519,10,FALSE)),2)</f>
        <v>36.5</v>
      </c>
      <c r="G542">
        <f>ROUND(IF(ISERROR(VLOOKUP($B542&amp;$L542,'2 этап'!$A$2:$J$527,10,FALSE)),0,VLOOKUP($B542&amp;$L542,'2 этап'!$A$2:$J$527,10,FALSE)),2)</f>
        <v>157.9</v>
      </c>
      <c r="H542">
        <f>ROUND(IF(ISERROR(VLOOKUP($B542&amp;$L542,'3 этап'!$A$2:$J$527,9,FALSE)),0,VLOOKUP($B542&amp;$L542,'3 этап'!$A$2:$J$527,9,FALSE)),2)</f>
        <v>0</v>
      </c>
      <c r="I542">
        <f>ROUND(IF(ISERROR(VLOOKUP($B542&amp;$L542,'4 этап'!$A$2:$J$527,7,FALSE)),0,VLOOKUP($B542&amp;$L542,'4 этап'!$A$2:$J$527,7,FALSE)),2)</f>
        <v>0</v>
      </c>
      <c r="J542">
        <f>ROUND(IF(ISERROR(VLOOKUP($B542&amp;$L542,'5 этап'!$A$2:$N$527,13,FALSE)),0,VLOOKUP($B542&amp;$L542,'5 этап'!$A$2:$N$527,13,FALSE)),2)</f>
        <v>0</v>
      </c>
      <c r="K542">
        <f>LARGE(F542:I542,1)+LARGE(F542:I542,2)+LARGE(F542:I542,3)+J542</f>
        <v>194.4</v>
      </c>
      <c r="L542" t="s">
        <v>893</v>
      </c>
    </row>
    <row r="543" spans="1:12" x14ac:dyDescent="0.35">
      <c r="A543" s="3">
        <v>70</v>
      </c>
      <c r="B543" t="s">
        <v>767</v>
      </c>
      <c r="C543" t="s">
        <v>12</v>
      </c>
      <c r="D543">
        <v>18</v>
      </c>
      <c r="E543" t="s">
        <v>17</v>
      </c>
      <c r="F543">
        <f>ROUND(IF(ISERROR(VLOOKUP($B543&amp;$L543,'1 этап'!$A$4:$K$519,10,FALSE)),0,VLOOKUP($B543&amp;$L543,'1 этап'!$A$4:$K$519,10,FALSE)),2)</f>
        <v>0</v>
      </c>
      <c r="G543">
        <f>ROUND(IF(ISERROR(VLOOKUP($B543&amp;$L543,'2 этап'!$A$2:$J$527,10,FALSE)),0,VLOOKUP($B543&amp;$L543,'2 этап'!$A$2:$J$527,10,FALSE)),2)</f>
        <v>0</v>
      </c>
      <c r="H543">
        <f>ROUND(IF(ISERROR(VLOOKUP($B543&amp;$L543,'3 этап'!$A$2:$J$527,9,FALSE)),0,VLOOKUP($B543&amp;$L543,'3 этап'!$A$2:$J$527,9,FALSE)),2)</f>
        <v>67.599999999999994</v>
      </c>
      <c r="I543">
        <f>ROUND(IF(ISERROR(VLOOKUP($B543&amp;$L543,'4 этап'!$A$2:$J$527,7,FALSE)),0,VLOOKUP($B543&amp;$L543,'4 этап'!$A$2:$J$527,7,FALSE)),2)</f>
        <v>0</v>
      </c>
      <c r="J543">
        <f>ROUND(IF(ISERROR(VLOOKUP($B543&amp;$L543,'5 этап'!$A$2:$N$527,13,FALSE)),0,VLOOKUP($B543&amp;$L543,'5 этап'!$A$2:$N$527,13,FALSE)),2)</f>
        <v>113</v>
      </c>
      <c r="K543">
        <f>LARGE(F543:I543,1)+LARGE(F543:I543,2)+LARGE(F543:I543,3)+J543</f>
        <v>180.6</v>
      </c>
      <c r="L543" t="s">
        <v>893</v>
      </c>
    </row>
    <row r="544" spans="1:12" x14ac:dyDescent="0.35">
      <c r="A544" s="3">
        <v>71</v>
      </c>
      <c r="B544" t="s">
        <v>757</v>
      </c>
      <c r="C544" t="s">
        <v>12</v>
      </c>
      <c r="D544">
        <v>18</v>
      </c>
      <c r="E544" t="s">
        <v>20</v>
      </c>
      <c r="F544">
        <f>ROUND(IF(ISERROR(VLOOKUP($B544&amp;$L544,'1 этап'!$A$4:$K$519,10,FALSE)),0,VLOOKUP($B544&amp;$L544,'1 этап'!$A$4:$K$519,10,FALSE)),2)</f>
        <v>0</v>
      </c>
      <c r="G544">
        <f>ROUND(IF(ISERROR(VLOOKUP($B544&amp;$L544,'2 этап'!$A$2:$J$527,10,FALSE)),0,VLOOKUP($B544&amp;$L544,'2 этап'!$A$2:$J$527,10,FALSE)),2)</f>
        <v>0</v>
      </c>
      <c r="H544">
        <f>ROUND(IF(ISERROR(VLOOKUP($B544&amp;$L544,'3 этап'!$A$2:$J$527,9,FALSE)),0,VLOOKUP($B544&amp;$L544,'3 этап'!$A$2:$J$527,9,FALSE)),2)</f>
        <v>168.7</v>
      </c>
      <c r="I544">
        <f>ROUND(IF(ISERROR(VLOOKUP($B544&amp;$L544,'4 этап'!$A$2:$J$527,7,FALSE)),0,VLOOKUP($B544&amp;$L544,'4 этап'!$A$2:$J$527,7,FALSE)),2)</f>
        <v>0</v>
      </c>
      <c r="J544">
        <f>ROUND(IF(ISERROR(VLOOKUP($B544&amp;$L544,'5 этап'!$A$2:$N$527,13,FALSE)),0,VLOOKUP($B544&amp;$L544,'5 этап'!$A$2:$N$527,13,FALSE)),2)</f>
        <v>0</v>
      </c>
      <c r="K544">
        <f>LARGE(F544:I544,1)+LARGE(F544:I544,2)+LARGE(F544:I544,3)+J544</f>
        <v>168.7</v>
      </c>
      <c r="L544" t="s">
        <v>893</v>
      </c>
    </row>
    <row r="545" spans="1:12" x14ac:dyDescent="0.35">
      <c r="A545" s="3">
        <v>72</v>
      </c>
      <c r="B545" t="s">
        <v>315</v>
      </c>
      <c r="C545" t="s">
        <v>12</v>
      </c>
      <c r="D545">
        <v>18</v>
      </c>
      <c r="E545" t="s">
        <v>96</v>
      </c>
      <c r="F545">
        <f>ROUND(IF(ISERROR(VLOOKUP($B545&amp;$L545,'1 этап'!$A$4:$K$519,10,FALSE)),0,VLOOKUP($B545&amp;$L545,'1 этап'!$A$4:$K$519,10,FALSE)),2)</f>
        <v>164.1</v>
      </c>
      <c r="G545">
        <f>ROUND(IF(ISERROR(VLOOKUP($B545&amp;$L545,'2 этап'!$A$2:$J$527,10,FALSE)),0,VLOOKUP($B545&amp;$L545,'2 этап'!$A$2:$J$527,10,FALSE)),2)</f>
        <v>0</v>
      </c>
      <c r="H545">
        <f>ROUND(IF(ISERROR(VLOOKUP($B545&amp;$L545,'3 этап'!$A$2:$J$527,9,FALSE)),0,VLOOKUP($B545&amp;$L545,'3 этап'!$A$2:$J$527,9,FALSE)),2)</f>
        <v>0</v>
      </c>
      <c r="I545">
        <f>ROUND(IF(ISERROR(VLOOKUP($B545&amp;$L545,'4 этап'!$A$2:$J$527,7,FALSE)),0,VLOOKUP($B545&amp;$L545,'4 этап'!$A$2:$J$527,7,FALSE)),2)</f>
        <v>0</v>
      </c>
      <c r="J545">
        <f>ROUND(IF(ISERROR(VLOOKUP($B545&amp;$L545,'5 этап'!$A$2:$N$527,13,FALSE)),0,VLOOKUP($B545&amp;$L545,'5 этап'!$A$2:$N$527,13,FALSE)),2)</f>
        <v>0</v>
      </c>
      <c r="K545">
        <f>LARGE(F545:I545,1)+LARGE(F545:I545,2)+LARGE(F545:I545,3)+J545</f>
        <v>164.1</v>
      </c>
      <c r="L545" t="s">
        <v>893</v>
      </c>
    </row>
    <row r="546" spans="1:12" x14ac:dyDescent="0.35">
      <c r="A546" s="3">
        <v>73</v>
      </c>
      <c r="B546" t="s">
        <v>857</v>
      </c>
      <c r="E546" t="s">
        <v>216</v>
      </c>
      <c r="F546">
        <f>ROUND(IF(ISERROR(VLOOKUP($B546&amp;$L546,'1 этап'!$A$4:$K$519,10,FALSE)),0,VLOOKUP($B546&amp;$L546,'1 этап'!$A$4:$K$519,10,FALSE)),2)</f>
        <v>0</v>
      </c>
      <c r="G546">
        <f>ROUND(IF(ISERROR(VLOOKUP($B546&amp;$L546,'2 этап'!$A$2:$J$527,10,FALSE)),0,VLOOKUP($B546&amp;$L546,'2 этап'!$A$2:$J$527,10,FALSE)),2)</f>
        <v>0</v>
      </c>
      <c r="H546">
        <f>ROUND(IF(ISERROR(VLOOKUP($B546&amp;$L546,'3 этап'!$A$2:$J$527,9,FALSE)),0,VLOOKUP($B546&amp;$L546,'3 этап'!$A$2:$J$527,9,FALSE)),2)</f>
        <v>0</v>
      </c>
      <c r="I546">
        <f>ROUND(IF(ISERROR(VLOOKUP($B546&amp;$L546,'4 этап'!$A$2:$J$527,7,FALSE)),0,VLOOKUP($B546&amp;$L546,'4 этап'!$A$2:$J$527,7,FALSE)),2)</f>
        <v>151</v>
      </c>
      <c r="J546">
        <f>ROUND(IF(ISERROR(VLOOKUP($B546&amp;$L546,'5 этап'!$A$2:$N$527,13,FALSE)),0,VLOOKUP($B546&amp;$L546,'5 этап'!$A$2:$N$527,13,FALSE)),2)</f>
        <v>0</v>
      </c>
      <c r="K546">
        <f>LARGE(F546:I546,1)+LARGE(F546:I546,2)+LARGE(F546:I546,3)+J546</f>
        <v>151</v>
      </c>
      <c r="L546" t="s">
        <v>893</v>
      </c>
    </row>
    <row r="547" spans="1:12" x14ac:dyDescent="0.35">
      <c r="A547" s="3">
        <v>74</v>
      </c>
      <c r="B547" t="s">
        <v>326</v>
      </c>
      <c r="C547" t="s">
        <v>12</v>
      </c>
      <c r="D547">
        <v>18</v>
      </c>
      <c r="E547" t="s">
        <v>51</v>
      </c>
      <c r="F547">
        <f>ROUND(IF(ISERROR(VLOOKUP($B547&amp;$L547,'1 этап'!$A$4:$K$519,10,FALSE)),0,VLOOKUP($B547&amp;$L547,'1 этап'!$A$4:$K$519,10,FALSE)),2)</f>
        <v>147.19999999999999</v>
      </c>
      <c r="G547">
        <f>ROUND(IF(ISERROR(VLOOKUP($B547&amp;$L547,'2 этап'!$A$2:$J$527,10,FALSE)),0,VLOOKUP($B547&amp;$L547,'2 этап'!$A$2:$J$527,10,FALSE)),2)</f>
        <v>0</v>
      </c>
      <c r="H547">
        <f>ROUND(IF(ISERROR(VLOOKUP($B547&amp;$L547,'3 этап'!$A$2:$J$527,9,FALSE)),0,VLOOKUP($B547&amp;$L547,'3 этап'!$A$2:$J$527,9,FALSE)),2)</f>
        <v>0</v>
      </c>
      <c r="I547">
        <f>ROUND(IF(ISERROR(VLOOKUP($B547&amp;$L547,'4 этап'!$A$2:$J$527,7,FALSE)),0,VLOOKUP($B547&amp;$L547,'4 этап'!$A$2:$J$527,7,FALSE)),2)</f>
        <v>0</v>
      </c>
      <c r="J547">
        <f>ROUND(IF(ISERROR(VLOOKUP($B547&amp;$L547,'5 этап'!$A$2:$N$527,13,FALSE)),0,VLOOKUP($B547&amp;$L547,'5 этап'!$A$2:$N$527,13,FALSE)),2)</f>
        <v>0</v>
      </c>
      <c r="K547">
        <f>LARGE(F547:I547,1)+LARGE(F547:I547,2)+LARGE(F547:I547,3)+J547</f>
        <v>147.19999999999999</v>
      </c>
      <c r="L547" t="s">
        <v>893</v>
      </c>
    </row>
    <row r="548" spans="1:12" x14ac:dyDescent="0.35">
      <c r="A548" s="3">
        <v>75</v>
      </c>
      <c r="B548" t="s">
        <v>332</v>
      </c>
      <c r="C548" t="s">
        <v>12</v>
      </c>
      <c r="D548">
        <v>18</v>
      </c>
      <c r="E548" t="s">
        <v>40</v>
      </c>
      <c r="F548">
        <f>ROUND(IF(ISERROR(VLOOKUP($B548&amp;$L548,'1 этап'!$A$4:$K$519,10,FALSE)),0,VLOOKUP($B548&amp;$L548,'1 этап'!$A$4:$K$519,10,FALSE)),2)</f>
        <v>136.30000000000001</v>
      </c>
      <c r="G548">
        <f>ROUND(IF(ISERROR(VLOOKUP($B548&amp;$L548,'2 этап'!$A$2:$J$527,10,FALSE)),0,VLOOKUP($B548&amp;$L548,'2 этап'!$A$2:$J$527,10,FALSE)),2)</f>
        <v>0</v>
      </c>
      <c r="H548">
        <f>ROUND(IF(ISERROR(VLOOKUP($B548&amp;$L548,'3 этап'!$A$2:$J$527,9,FALSE)),0,VLOOKUP($B548&amp;$L548,'3 этап'!$A$2:$J$527,9,FALSE)),2)</f>
        <v>0</v>
      </c>
      <c r="I548">
        <f>ROUND(IF(ISERROR(VLOOKUP($B548&amp;$L548,'4 этап'!$A$2:$J$527,7,FALSE)),0,VLOOKUP($B548&amp;$L548,'4 этап'!$A$2:$J$527,7,FALSE)),2)</f>
        <v>0</v>
      </c>
      <c r="J548">
        <f>ROUND(IF(ISERROR(VLOOKUP($B548&amp;$L548,'5 этап'!$A$2:$N$527,13,FALSE)),0,VLOOKUP($B548&amp;$L548,'5 этап'!$A$2:$N$527,13,FALSE)),2)</f>
        <v>0</v>
      </c>
      <c r="K548">
        <f>LARGE(F548:I548,1)+LARGE(F548:I548,2)+LARGE(F548:I548,3)+J548</f>
        <v>136.30000000000001</v>
      </c>
      <c r="L548" t="s">
        <v>893</v>
      </c>
    </row>
    <row r="549" spans="1:12" x14ac:dyDescent="0.35">
      <c r="A549" s="3">
        <v>76</v>
      </c>
      <c r="B549" t="s">
        <v>606</v>
      </c>
      <c r="C549" t="s">
        <v>12</v>
      </c>
      <c r="D549">
        <v>18</v>
      </c>
      <c r="E549" t="s">
        <v>40</v>
      </c>
      <c r="F549">
        <f>ROUND(IF(ISERROR(VLOOKUP($B549&amp;$L549,'1 этап'!$A$4:$K$519,10,FALSE)),0,VLOOKUP($B549&amp;$L549,'1 этап'!$A$4:$K$519,10,FALSE)),2)</f>
        <v>0</v>
      </c>
      <c r="G549">
        <f>ROUND(IF(ISERROR(VLOOKUP($B549&amp;$L549,'2 этап'!$A$2:$J$527,10,FALSE)),0,VLOOKUP($B549&amp;$L549,'2 этап'!$A$2:$J$527,10,FALSE)),2)</f>
        <v>132.19999999999999</v>
      </c>
      <c r="H549">
        <f>ROUND(IF(ISERROR(VLOOKUP($B549&amp;$L549,'3 этап'!$A$2:$J$527,9,FALSE)),0,VLOOKUP($B549&amp;$L549,'3 этап'!$A$2:$J$527,9,FALSE)),2)</f>
        <v>0</v>
      </c>
      <c r="I549">
        <f>ROUND(IF(ISERROR(VLOOKUP($B549&amp;$L549,'4 этап'!$A$2:$J$527,7,FALSE)),0,VLOOKUP($B549&amp;$L549,'4 этап'!$A$2:$J$527,7,FALSE)),2)</f>
        <v>0</v>
      </c>
      <c r="J549">
        <f>ROUND(IF(ISERROR(VLOOKUP($B549&amp;$L549,'5 этап'!$A$2:$N$527,13,FALSE)),0,VLOOKUP($B549&amp;$L549,'5 этап'!$A$2:$N$527,13,FALSE)),2)</f>
        <v>0</v>
      </c>
      <c r="K549">
        <f>LARGE(F549:I549,1)+LARGE(F549:I549,2)+LARGE(F549:I549,3)+J549</f>
        <v>132.19999999999999</v>
      </c>
      <c r="L549" t="s">
        <v>893</v>
      </c>
    </row>
    <row r="550" spans="1:12" x14ac:dyDescent="0.35">
      <c r="A550" s="3">
        <v>77</v>
      </c>
      <c r="B550" t="s">
        <v>338</v>
      </c>
      <c r="C550" t="s">
        <v>12</v>
      </c>
      <c r="D550">
        <v>18</v>
      </c>
      <c r="E550" t="s">
        <v>45</v>
      </c>
      <c r="F550">
        <f>ROUND(IF(ISERROR(VLOOKUP($B550&amp;$L550,'1 этап'!$A$4:$K$519,10,FALSE)),0,VLOOKUP($B550&amp;$L550,'1 этап'!$A$4:$K$519,10,FALSE)),2)</f>
        <v>130.9</v>
      </c>
      <c r="G550">
        <f>ROUND(IF(ISERROR(VLOOKUP($B550&amp;$L550,'2 этап'!$A$2:$J$527,10,FALSE)),0,VLOOKUP($B550&amp;$L550,'2 этап'!$A$2:$J$527,10,FALSE)),2)</f>
        <v>0</v>
      </c>
      <c r="H550">
        <f>ROUND(IF(ISERROR(VLOOKUP($B550&amp;$L550,'3 этап'!$A$2:$J$527,9,FALSE)),0,VLOOKUP($B550&amp;$L550,'3 этап'!$A$2:$J$527,9,FALSE)),2)</f>
        <v>0</v>
      </c>
      <c r="I550">
        <f>ROUND(IF(ISERROR(VLOOKUP($B550&amp;$L550,'4 этап'!$A$2:$J$527,7,FALSE)),0,VLOOKUP($B550&amp;$L550,'4 этап'!$A$2:$J$527,7,FALSE)),2)</f>
        <v>0</v>
      </c>
      <c r="J550">
        <f>ROUND(IF(ISERROR(VLOOKUP($B550&amp;$L550,'5 этап'!$A$2:$N$527,13,FALSE)),0,VLOOKUP($B550&amp;$L550,'5 этап'!$A$2:$N$527,13,FALSE)),2)</f>
        <v>0</v>
      </c>
      <c r="K550">
        <f>LARGE(F550:I550,1)+LARGE(F550:I550,2)+LARGE(F550:I550,3)+J550</f>
        <v>130.9</v>
      </c>
      <c r="L550" t="s">
        <v>893</v>
      </c>
    </row>
    <row r="551" spans="1:12" x14ac:dyDescent="0.35">
      <c r="A551" s="3">
        <v>78</v>
      </c>
      <c r="B551" t="s">
        <v>858</v>
      </c>
      <c r="E551" t="s">
        <v>96</v>
      </c>
      <c r="F551">
        <f>ROUND(IF(ISERROR(VLOOKUP($B551&amp;$L551,'1 этап'!$A$4:$K$519,10,FALSE)),0,VLOOKUP($B551&amp;$L551,'1 этап'!$A$4:$K$519,10,FALSE)),2)</f>
        <v>0</v>
      </c>
      <c r="G551">
        <f>ROUND(IF(ISERROR(VLOOKUP($B551&amp;$L551,'2 этап'!$A$2:$J$527,10,FALSE)),0,VLOOKUP($B551&amp;$L551,'2 этап'!$A$2:$J$527,10,FALSE)),2)</f>
        <v>0</v>
      </c>
      <c r="H551">
        <f>ROUND(IF(ISERROR(VLOOKUP($B551&amp;$L551,'3 этап'!$A$2:$J$527,9,FALSE)),0,VLOOKUP($B551&amp;$L551,'3 этап'!$A$2:$J$527,9,FALSE)),2)</f>
        <v>0</v>
      </c>
      <c r="I551">
        <f>ROUND(IF(ISERROR(VLOOKUP($B551&amp;$L551,'4 этап'!$A$2:$J$527,7,FALSE)),0,VLOOKUP($B551&amp;$L551,'4 этап'!$A$2:$J$527,7,FALSE)),2)</f>
        <v>127.6</v>
      </c>
      <c r="J551">
        <f>ROUND(IF(ISERROR(VLOOKUP($B551&amp;$L551,'5 этап'!$A$2:$N$527,13,FALSE)),0,VLOOKUP($B551&amp;$L551,'5 этап'!$A$2:$N$527,13,FALSE)),2)</f>
        <v>0</v>
      </c>
      <c r="K551">
        <f>LARGE(F551:I551,1)+LARGE(F551:I551,2)+LARGE(F551:I551,3)+J551</f>
        <v>127.6</v>
      </c>
      <c r="L551" t="s">
        <v>893</v>
      </c>
    </row>
    <row r="552" spans="1:12" x14ac:dyDescent="0.35">
      <c r="A552" s="3">
        <v>79</v>
      </c>
      <c r="B552" t="s">
        <v>614</v>
      </c>
      <c r="C552" t="s">
        <v>12</v>
      </c>
      <c r="D552">
        <v>18</v>
      </c>
      <c r="E552" t="s">
        <v>85</v>
      </c>
      <c r="F552">
        <f>ROUND(IF(ISERROR(VLOOKUP($B552&amp;$L552,'1 этап'!$A$4:$K$519,10,FALSE)),0,VLOOKUP($B552&amp;$L552,'1 этап'!$A$4:$K$519,10,FALSE)),2)</f>
        <v>0</v>
      </c>
      <c r="G552">
        <f>ROUND(IF(ISERROR(VLOOKUP($B552&amp;$L552,'2 этап'!$A$2:$J$527,10,FALSE)),0,VLOOKUP($B552&amp;$L552,'2 этап'!$A$2:$J$527,10,FALSE)),2)</f>
        <v>41.2</v>
      </c>
      <c r="H552">
        <f>ROUND(IF(ISERROR(VLOOKUP($B552&amp;$L552,'3 этап'!$A$2:$J$527,9,FALSE)),0,VLOOKUP($B552&amp;$L552,'3 этап'!$A$2:$J$527,9,FALSE)),2)</f>
        <v>76.900000000000006</v>
      </c>
      <c r="I552">
        <f>ROUND(IF(ISERROR(VLOOKUP($B552&amp;$L552,'4 этап'!$A$2:$J$527,7,FALSE)),0,VLOOKUP($B552&amp;$L552,'4 этап'!$A$2:$J$527,7,FALSE)),2)</f>
        <v>0</v>
      </c>
      <c r="J552">
        <f>ROUND(IF(ISERROR(VLOOKUP($B552&amp;$L552,'5 этап'!$A$2:$N$527,13,FALSE)),0,VLOOKUP($B552&amp;$L552,'5 этап'!$A$2:$N$527,13,FALSE)),2)</f>
        <v>0</v>
      </c>
      <c r="K552">
        <f>LARGE(F552:I552,1)+LARGE(F552:I552,2)+LARGE(F552:I552,3)+J552</f>
        <v>118.10000000000001</v>
      </c>
      <c r="L552" t="s">
        <v>893</v>
      </c>
    </row>
    <row r="553" spans="1:12" x14ac:dyDescent="0.35">
      <c r="A553" s="3">
        <v>80</v>
      </c>
      <c r="B553" t="s">
        <v>764</v>
      </c>
      <c r="C553" t="s">
        <v>375</v>
      </c>
      <c r="D553" t="s">
        <v>376</v>
      </c>
      <c r="E553" t="s">
        <v>703</v>
      </c>
      <c r="F553">
        <f>ROUND(IF(ISERROR(VLOOKUP($B553&amp;$L553,'1 этап'!$A$4:$K$519,10,FALSE)),0,VLOOKUP($B553&amp;$L553,'1 этап'!$A$4:$K$519,10,FALSE)),2)</f>
        <v>0</v>
      </c>
      <c r="G553">
        <f>ROUND(IF(ISERROR(VLOOKUP($B553&amp;$L553,'2 этап'!$A$2:$J$527,10,FALSE)),0,VLOOKUP($B553&amp;$L553,'2 этап'!$A$2:$J$527,10,FALSE)),2)</f>
        <v>0</v>
      </c>
      <c r="H553">
        <f>ROUND(IF(ISERROR(VLOOKUP($B553&amp;$L553,'3 этап'!$A$2:$J$527,9,FALSE)),0,VLOOKUP($B553&amp;$L553,'3 этап'!$A$2:$J$527,9,FALSE)),2)</f>
        <v>112.4</v>
      </c>
      <c r="I553">
        <f>ROUND(IF(ISERROR(VLOOKUP($B553&amp;$L553,'4 этап'!$A$2:$J$527,7,FALSE)),0,VLOOKUP($B553&amp;$L553,'4 этап'!$A$2:$J$527,7,FALSE)),2)</f>
        <v>0</v>
      </c>
      <c r="J553">
        <f>ROUND(IF(ISERROR(VLOOKUP($B553&amp;$L553,'5 этап'!$A$2:$N$527,13,FALSE)),0,VLOOKUP($B553&amp;$L553,'5 этап'!$A$2:$N$527,13,FALSE)),2)</f>
        <v>0</v>
      </c>
      <c r="K553">
        <f>LARGE(F553:I553,1)+LARGE(F553:I553,2)+LARGE(F553:I553,3)+J553</f>
        <v>112.4</v>
      </c>
      <c r="L553" t="s">
        <v>893</v>
      </c>
    </row>
    <row r="554" spans="1:12" x14ac:dyDescent="0.35">
      <c r="A554" s="3">
        <v>81</v>
      </c>
      <c r="B554" t="s">
        <v>348</v>
      </c>
      <c r="C554" t="s">
        <v>12</v>
      </c>
      <c r="D554">
        <v>18</v>
      </c>
      <c r="E554" t="s">
        <v>17</v>
      </c>
      <c r="F554">
        <f>ROUND(IF(ISERROR(VLOOKUP($B554&amp;$L554,'1 этап'!$A$4:$K$519,10,FALSE)),0,VLOOKUP($B554&amp;$L554,'1 этап'!$A$4:$K$519,10,FALSE)),2)</f>
        <v>110.7</v>
      </c>
      <c r="G554">
        <f>ROUND(IF(ISERROR(VLOOKUP($B554&amp;$L554,'2 этап'!$A$2:$J$527,10,FALSE)),0,VLOOKUP($B554&amp;$L554,'2 этап'!$A$2:$J$527,10,FALSE)),2)</f>
        <v>0</v>
      </c>
      <c r="H554">
        <f>ROUND(IF(ISERROR(VLOOKUP($B554&amp;$L554,'3 этап'!$A$2:$J$527,9,FALSE)),0,VLOOKUP($B554&amp;$L554,'3 этап'!$A$2:$J$527,9,FALSE)),2)</f>
        <v>0</v>
      </c>
      <c r="I554">
        <f>ROUND(IF(ISERROR(VLOOKUP($B554&amp;$L554,'4 этап'!$A$2:$J$527,7,FALSE)),0,VLOOKUP($B554&amp;$L554,'4 этап'!$A$2:$J$527,7,FALSE)),2)</f>
        <v>0</v>
      </c>
      <c r="J554">
        <f>ROUND(IF(ISERROR(VLOOKUP($B554&amp;$L554,'5 этап'!$A$2:$N$527,13,FALSE)),0,VLOOKUP($B554&amp;$L554,'5 этап'!$A$2:$N$527,13,FALSE)),2)</f>
        <v>0</v>
      </c>
      <c r="K554">
        <f>LARGE(F554:I554,1)+LARGE(F554:I554,2)+LARGE(F554:I554,3)+J554</f>
        <v>110.7</v>
      </c>
      <c r="L554" t="s">
        <v>893</v>
      </c>
    </row>
    <row r="555" spans="1:12" x14ac:dyDescent="0.35">
      <c r="A555" s="3">
        <v>82</v>
      </c>
      <c r="B555" t="s">
        <v>358</v>
      </c>
      <c r="C555" t="s">
        <v>12</v>
      </c>
      <c r="D555">
        <v>18</v>
      </c>
      <c r="E555" t="s">
        <v>51</v>
      </c>
      <c r="F555">
        <f>ROUND(IF(ISERROR(VLOOKUP($B555&amp;$L555,'1 этап'!$A$4:$K$519,10,FALSE)),0,VLOOKUP($B555&amp;$L555,'1 этап'!$A$4:$K$519,10,FALSE)),2)</f>
        <v>83.9</v>
      </c>
      <c r="G555">
        <f>ROUND(IF(ISERROR(VLOOKUP($B555&amp;$L555,'2 этап'!$A$2:$J$527,10,FALSE)),0,VLOOKUP($B555&amp;$L555,'2 этап'!$A$2:$J$527,10,FALSE)),2)</f>
        <v>0</v>
      </c>
      <c r="H555">
        <f>ROUND(IF(ISERROR(VLOOKUP($B555&amp;$L555,'3 этап'!$A$2:$J$527,9,FALSE)),0,VLOOKUP($B555&amp;$L555,'3 этап'!$A$2:$J$527,9,FALSE)),2)</f>
        <v>0</v>
      </c>
      <c r="I555">
        <f>ROUND(IF(ISERROR(VLOOKUP($B555&amp;$L555,'4 этап'!$A$2:$J$527,7,FALSE)),0,VLOOKUP($B555&amp;$L555,'4 этап'!$A$2:$J$527,7,FALSE)),2)</f>
        <v>24.5</v>
      </c>
      <c r="J555">
        <f>ROUND(IF(ISERROR(VLOOKUP($B555&amp;$L555,'5 этап'!$A$2:$N$527,13,FALSE)),0,VLOOKUP($B555&amp;$L555,'5 этап'!$A$2:$N$527,13,FALSE)),2)</f>
        <v>0</v>
      </c>
      <c r="K555">
        <f>LARGE(F555:I555,1)+LARGE(F555:I555,2)+LARGE(F555:I555,3)+J555</f>
        <v>108.4</v>
      </c>
      <c r="L555" t="s">
        <v>893</v>
      </c>
    </row>
    <row r="556" spans="1:12" x14ac:dyDescent="0.35">
      <c r="A556" s="3">
        <v>83</v>
      </c>
      <c r="B556" t="s">
        <v>350</v>
      </c>
      <c r="C556" t="s">
        <v>12</v>
      </c>
      <c r="D556">
        <v>18</v>
      </c>
      <c r="E556" t="s">
        <v>96</v>
      </c>
      <c r="F556">
        <f>ROUND(IF(ISERROR(VLOOKUP($B556&amp;$L556,'1 этап'!$A$4:$K$519,10,FALSE)),0,VLOOKUP($B556&amp;$L556,'1 этап'!$A$4:$K$519,10,FALSE)),2)</f>
        <v>108.2</v>
      </c>
      <c r="G556">
        <f>ROUND(IF(ISERROR(VLOOKUP($B556&amp;$L556,'2 этап'!$A$2:$J$527,10,FALSE)),0,VLOOKUP($B556&amp;$L556,'2 этап'!$A$2:$J$527,10,FALSE)),2)</f>
        <v>0</v>
      </c>
      <c r="H556">
        <f>ROUND(IF(ISERROR(VLOOKUP($B556&amp;$L556,'3 этап'!$A$2:$J$527,9,FALSE)),0,VLOOKUP($B556&amp;$L556,'3 этап'!$A$2:$J$527,9,FALSE)),2)</f>
        <v>0</v>
      </c>
      <c r="I556">
        <f>ROUND(IF(ISERROR(VLOOKUP($B556&amp;$L556,'4 этап'!$A$2:$J$527,7,FALSE)),0,VLOOKUP($B556&amp;$L556,'4 этап'!$A$2:$J$527,7,FALSE)),2)</f>
        <v>0</v>
      </c>
      <c r="J556">
        <f>ROUND(IF(ISERROR(VLOOKUP($B556&amp;$L556,'5 этап'!$A$2:$N$527,13,FALSE)),0,VLOOKUP($B556&amp;$L556,'5 этап'!$A$2:$N$527,13,FALSE)),2)</f>
        <v>0</v>
      </c>
      <c r="K556">
        <f>LARGE(F556:I556,1)+LARGE(F556:I556,2)+LARGE(F556:I556,3)+J556</f>
        <v>108.2</v>
      </c>
      <c r="L556" t="s">
        <v>893</v>
      </c>
    </row>
    <row r="557" spans="1:12" x14ac:dyDescent="0.35">
      <c r="A557" s="3">
        <v>84</v>
      </c>
      <c r="B557" t="s">
        <v>608</v>
      </c>
      <c r="C557" t="s">
        <v>12</v>
      </c>
      <c r="D557">
        <v>18</v>
      </c>
      <c r="E557" t="s">
        <v>40</v>
      </c>
      <c r="F557">
        <f>ROUND(IF(ISERROR(VLOOKUP($B557&amp;$L557,'1 этап'!$A$4:$K$519,10,FALSE)),0,VLOOKUP($B557&amp;$L557,'1 этап'!$A$4:$K$519,10,FALSE)),2)</f>
        <v>0</v>
      </c>
      <c r="G557">
        <f>ROUND(IF(ISERROR(VLOOKUP($B557&amp;$L557,'2 этап'!$A$2:$J$527,10,FALSE)),0,VLOOKUP($B557&amp;$L557,'2 этап'!$A$2:$J$527,10,FALSE)),2)</f>
        <v>107.4</v>
      </c>
      <c r="H557">
        <f>ROUND(IF(ISERROR(VLOOKUP($B557&amp;$L557,'3 этап'!$A$2:$J$527,9,FALSE)),0,VLOOKUP($B557&amp;$L557,'3 этап'!$A$2:$J$527,9,FALSE)),2)</f>
        <v>0</v>
      </c>
      <c r="I557">
        <f>ROUND(IF(ISERROR(VLOOKUP($B557&amp;$L557,'4 этап'!$A$2:$J$527,7,FALSE)),0,VLOOKUP($B557&amp;$L557,'4 этап'!$A$2:$J$527,7,FALSE)),2)</f>
        <v>0</v>
      </c>
      <c r="J557">
        <f>ROUND(IF(ISERROR(VLOOKUP($B557&amp;$L557,'5 этап'!$A$2:$N$527,13,FALSE)),0,VLOOKUP($B557&amp;$L557,'5 этап'!$A$2:$N$527,13,FALSE)),2)</f>
        <v>0</v>
      </c>
      <c r="K557">
        <f>LARGE(F557:I557,1)+LARGE(F557:I557,2)+LARGE(F557:I557,3)+J557</f>
        <v>107.4</v>
      </c>
      <c r="L557" t="s">
        <v>893</v>
      </c>
    </row>
    <row r="558" spans="1:12" x14ac:dyDescent="0.35">
      <c r="A558" s="3">
        <v>85</v>
      </c>
      <c r="B558" t="s">
        <v>351</v>
      </c>
      <c r="C558" t="s">
        <v>12</v>
      </c>
      <c r="D558">
        <v>18</v>
      </c>
      <c r="E558" t="s">
        <v>20</v>
      </c>
      <c r="F558">
        <f>ROUND(IF(ISERROR(VLOOKUP($B558&amp;$L558,'1 этап'!$A$4:$K$519,10,FALSE)),0,VLOOKUP($B558&amp;$L558,'1 этап'!$A$4:$K$519,10,FALSE)),2)</f>
        <v>106.5</v>
      </c>
      <c r="G558">
        <f>ROUND(IF(ISERROR(VLOOKUP($B558&amp;$L558,'2 этап'!$A$2:$J$527,10,FALSE)),0,VLOOKUP($B558&amp;$L558,'2 этап'!$A$2:$J$527,10,FALSE)),2)</f>
        <v>0</v>
      </c>
      <c r="H558">
        <f>ROUND(IF(ISERROR(VLOOKUP($B558&amp;$L558,'3 этап'!$A$2:$J$527,9,FALSE)),0,VLOOKUP($B558&amp;$L558,'3 этап'!$A$2:$J$527,9,FALSE)),2)</f>
        <v>0</v>
      </c>
      <c r="I558">
        <f>ROUND(IF(ISERROR(VLOOKUP($B558&amp;$L558,'4 этап'!$A$2:$J$527,7,FALSE)),0,VLOOKUP($B558&amp;$L558,'4 этап'!$A$2:$J$527,7,FALSE)),2)</f>
        <v>0</v>
      </c>
      <c r="J558">
        <f>ROUND(IF(ISERROR(VLOOKUP($B558&amp;$L558,'5 этап'!$A$2:$N$527,13,FALSE)),0,VLOOKUP($B558&amp;$L558,'5 этап'!$A$2:$N$527,13,FALSE)),2)</f>
        <v>0</v>
      </c>
      <c r="K558">
        <f>LARGE(F558:I558,1)+LARGE(F558:I558,2)+LARGE(F558:I558,3)+J558</f>
        <v>106.5</v>
      </c>
      <c r="L558" t="s">
        <v>893</v>
      </c>
    </row>
    <row r="559" spans="1:12" x14ac:dyDescent="0.35">
      <c r="A559" s="3">
        <v>86</v>
      </c>
      <c r="B559" t="s">
        <v>768</v>
      </c>
      <c r="C559" t="s">
        <v>493</v>
      </c>
      <c r="D559" t="s">
        <v>494</v>
      </c>
      <c r="E559" t="s">
        <v>495</v>
      </c>
      <c r="F559">
        <f>ROUND(IF(ISERROR(VLOOKUP($B559&amp;$L559,'1 этап'!$A$4:$K$519,10,FALSE)),0,VLOOKUP($B559&amp;$L559,'1 этап'!$A$4:$K$519,10,FALSE)),2)</f>
        <v>0</v>
      </c>
      <c r="G559">
        <f>ROUND(IF(ISERROR(VLOOKUP($B559&amp;$L559,'2 этап'!$A$2:$J$527,10,FALSE)),0,VLOOKUP($B559&amp;$L559,'2 этап'!$A$2:$J$527,10,FALSE)),2)</f>
        <v>0</v>
      </c>
      <c r="H559">
        <f>ROUND(IF(ISERROR(VLOOKUP($B559&amp;$L559,'3 этап'!$A$2:$J$527,9,FALSE)),0,VLOOKUP($B559&amp;$L559,'3 этап'!$A$2:$J$527,9,FALSE)),2)</f>
        <v>1</v>
      </c>
      <c r="I559">
        <f>ROUND(IF(ISERROR(VLOOKUP($B559&amp;$L559,'4 этап'!$A$2:$J$527,7,FALSE)),0,VLOOKUP($B559&amp;$L559,'4 этап'!$A$2:$J$527,7,FALSE)),2)</f>
        <v>97</v>
      </c>
      <c r="J559">
        <f>ROUND(IF(ISERROR(VLOOKUP($B559&amp;$L559,'5 этап'!$A$2:$N$527,13,FALSE)),0,VLOOKUP($B559&amp;$L559,'5 этап'!$A$2:$N$527,13,FALSE)),2)</f>
        <v>0</v>
      </c>
      <c r="K559">
        <f>LARGE(F559:I559,1)+LARGE(F559:I559,2)+LARGE(F559:I559,3)+J559</f>
        <v>98</v>
      </c>
      <c r="L559" t="s">
        <v>893</v>
      </c>
    </row>
    <row r="560" spans="1:12" x14ac:dyDescent="0.35">
      <c r="A560" s="3">
        <v>87</v>
      </c>
      <c r="B560" t="s">
        <v>355</v>
      </c>
      <c r="C560" t="s">
        <v>12</v>
      </c>
      <c r="D560">
        <v>18</v>
      </c>
      <c r="E560" t="s">
        <v>34</v>
      </c>
      <c r="F560">
        <f>ROUND(IF(ISERROR(VLOOKUP($B560&amp;$L560,'1 этап'!$A$4:$K$519,10,FALSE)),0,VLOOKUP($B560&amp;$L560,'1 этап'!$A$4:$K$519,10,FALSE)),2)</f>
        <v>96.5</v>
      </c>
      <c r="G560">
        <f>ROUND(IF(ISERROR(VLOOKUP($B560&amp;$L560,'2 этап'!$A$2:$J$527,10,FALSE)),0,VLOOKUP($B560&amp;$L560,'2 этап'!$A$2:$J$527,10,FALSE)),2)</f>
        <v>0</v>
      </c>
      <c r="H560">
        <f>ROUND(IF(ISERROR(VLOOKUP($B560&amp;$L560,'3 этап'!$A$2:$J$527,9,FALSE)),0,VLOOKUP($B560&amp;$L560,'3 этап'!$A$2:$J$527,9,FALSE)),2)</f>
        <v>0</v>
      </c>
      <c r="I560">
        <f>ROUND(IF(ISERROR(VLOOKUP($B560&amp;$L560,'4 этап'!$A$2:$J$527,7,FALSE)),0,VLOOKUP($B560&amp;$L560,'4 этап'!$A$2:$J$527,7,FALSE)),2)</f>
        <v>0</v>
      </c>
      <c r="J560">
        <f>ROUND(IF(ISERROR(VLOOKUP($B560&amp;$L560,'5 этап'!$A$2:$N$527,13,FALSE)),0,VLOOKUP($B560&amp;$L560,'5 этап'!$A$2:$N$527,13,FALSE)),2)</f>
        <v>0</v>
      </c>
      <c r="K560">
        <f>LARGE(F560:I560,1)+LARGE(F560:I560,2)+LARGE(F560:I560,3)+J560</f>
        <v>96.5</v>
      </c>
      <c r="L560" t="s">
        <v>893</v>
      </c>
    </row>
    <row r="561" spans="1:12" x14ac:dyDescent="0.35">
      <c r="A561" s="3">
        <v>88</v>
      </c>
      <c r="B561" t="s">
        <v>356</v>
      </c>
      <c r="C561" t="s">
        <v>12</v>
      </c>
      <c r="D561">
        <v>18</v>
      </c>
      <c r="E561" t="s">
        <v>64</v>
      </c>
      <c r="F561">
        <f>ROUND(IF(ISERROR(VLOOKUP($B561&amp;$L561,'1 этап'!$A$4:$K$519,10,FALSE)),0,VLOOKUP($B561&amp;$L561,'1 этап'!$A$4:$K$519,10,FALSE)),2)</f>
        <v>94.2</v>
      </c>
      <c r="G561">
        <f>ROUND(IF(ISERROR(VLOOKUP($B561&amp;$L561,'2 этап'!$A$2:$J$527,10,FALSE)),0,VLOOKUP($B561&amp;$L561,'2 этап'!$A$2:$J$527,10,FALSE)),2)</f>
        <v>0</v>
      </c>
      <c r="H561">
        <f>ROUND(IF(ISERROR(VLOOKUP($B561&amp;$L561,'3 этап'!$A$2:$J$527,9,FALSE)),0,VLOOKUP($B561&amp;$L561,'3 этап'!$A$2:$J$527,9,FALSE)),2)</f>
        <v>0</v>
      </c>
      <c r="I561">
        <f>ROUND(IF(ISERROR(VLOOKUP($B561&amp;$L561,'4 этап'!$A$2:$J$527,7,FALSE)),0,VLOOKUP($B561&amp;$L561,'4 этап'!$A$2:$J$527,7,FALSE)),2)</f>
        <v>0</v>
      </c>
      <c r="J561">
        <f>ROUND(IF(ISERROR(VLOOKUP($B561&amp;$L561,'5 этап'!$A$2:$N$527,13,FALSE)),0,VLOOKUP($B561&amp;$L561,'5 этап'!$A$2:$N$527,13,FALSE)),2)</f>
        <v>0</v>
      </c>
      <c r="K561">
        <f>LARGE(F561:I561,1)+LARGE(F561:I561,2)+LARGE(F561:I561,3)+J561</f>
        <v>94.2</v>
      </c>
      <c r="L561" t="s">
        <v>893</v>
      </c>
    </row>
    <row r="562" spans="1:12" x14ac:dyDescent="0.35">
      <c r="A562" s="3">
        <v>89</v>
      </c>
      <c r="B562" t="s">
        <v>357</v>
      </c>
      <c r="C562" t="s">
        <v>12</v>
      </c>
      <c r="D562">
        <v>18</v>
      </c>
      <c r="E562" t="s">
        <v>40</v>
      </c>
      <c r="F562">
        <f>ROUND(IF(ISERROR(VLOOKUP($B562&amp;$L562,'1 этап'!$A$4:$K$519,10,FALSE)),0,VLOOKUP($B562&amp;$L562,'1 этап'!$A$4:$K$519,10,FALSE)),2)</f>
        <v>90.6</v>
      </c>
      <c r="G562">
        <f>ROUND(IF(ISERROR(VLOOKUP($B562&amp;$L562,'2 этап'!$A$2:$J$527,10,FALSE)),0,VLOOKUP($B562&amp;$L562,'2 этап'!$A$2:$J$527,10,FALSE)),2)</f>
        <v>0</v>
      </c>
      <c r="H562">
        <f>ROUND(IF(ISERROR(VLOOKUP($B562&amp;$L562,'3 этап'!$A$2:$J$527,9,FALSE)),0,VLOOKUP($B562&amp;$L562,'3 этап'!$A$2:$J$527,9,FALSE)),2)</f>
        <v>0</v>
      </c>
      <c r="I562">
        <f>ROUND(IF(ISERROR(VLOOKUP($B562&amp;$L562,'4 этап'!$A$2:$J$527,7,FALSE)),0,VLOOKUP($B562&amp;$L562,'4 этап'!$A$2:$J$527,7,FALSE)),2)</f>
        <v>0</v>
      </c>
      <c r="J562">
        <f>ROUND(IF(ISERROR(VLOOKUP($B562&amp;$L562,'5 этап'!$A$2:$N$527,13,FALSE)),0,VLOOKUP($B562&amp;$L562,'5 этап'!$A$2:$N$527,13,FALSE)),2)</f>
        <v>0</v>
      </c>
      <c r="K562">
        <f>LARGE(F562:I562,1)+LARGE(F562:I562,2)+LARGE(F562:I562,3)+J562</f>
        <v>90.6</v>
      </c>
      <c r="L562" t="s">
        <v>893</v>
      </c>
    </row>
    <row r="563" spans="1:12" x14ac:dyDescent="0.35">
      <c r="A563" s="3">
        <v>90</v>
      </c>
      <c r="B563" t="s">
        <v>765</v>
      </c>
      <c r="C563" t="s">
        <v>12</v>
      </c>
      <c r="D563">
        <v>18</v>
      </c>
      <c r="E563" t="s">
        <v>64</v>
      </c>
      <c r="F563">
        <f>ROUND(IF(ISERROR(VLOOKUP($B563&amp;$L563,'1 этап'!$A$4:$K$519,10,FALSE)),0,VLOOKUP($B563&amp;$L563,'1 этап'!$A$4:$K$519,10,FALSE)),2)</f>
        <v>0</v>
      </c>
      <c r="G563">
        <f>ROUND(IF(ISERROR(VLOOKUP($B563&amp;$L563,'2 этап'!$A$2:$J$527,10,FALSE)),0,VLOOKUP($B563&amp;$L563,'2 этап'!$A$2:$J$527,10,FALSE)),2)</f>
        <v>0</v>
      </c>
      <c r="H563">
        <f>ROUND(IF(ISERROR(VLOOKUP($B563&amp;$L563,'3 этап'!$A$2:$J$527,9,FALSE)),0,VLOOKUP($B563&amp;$L563,'3 этап'!$A$2:$J$527,9,FALSE)),2)</f>
        <v>74.599999999999994</v>
      </c>
      <c r="I563">
        <f>ROUND(IF(ISERROR(VLOOKUP($B563&amp;$L563,'4 этап'!$A$2:$J$527,7,FALSE)),0,VLOOKUP($B563&amp;$L563,'4 этап'!$A$2:$J$527,7,FALSE)),2)</f>
        <v>0</v>
      </c>
      <c r="J563">
        <f>ROUND(IF(ISERROR(VLOOKUP($B563&amp;$L563,'5 этап'!$A$2:$N$527,13,FALSE)),0,VLOOKUP($B563&amp;$L563,'5 этап'!$A$2:$N$527,13,FALSE)),2)</f>
        <v>0</v>
      </c>
      <c r="K563">
        <f>LARGE(F563:I563,1)+LARGE(F563:I563,2)+LARGE(F563:I563,3)+J563</f>
        <v>74.599999999999994</v>
      </c>
      <c r="L563" t="s">
        <v>893</v>
      </c>
    </row>
    <row r="564" spans="1:12" x14ac:dyDescent="0.35">
      <c r="A564" s="3">
        <v>91</v>
      </c>
      <c r="B564" t="s">
        <v>611</v>
      </c>
      <c r="C564" t="s">
        <v>12</v>
      </c>
      <c r="D564">
        <v>18</v>
      </c>
      <c r="E564" t="s">
        <v>40</v>
      </c>
      <c r="F564">
        <f>ROUND(IF(ISERROR(VLOOKUP($B564&amp;$L564,'1 этап'!$A$4:$K$519,10,FALSE)),0,VLOOKUP($B564&amp;$L564,'1 этап'!$A$4:$K$519,10,FALSE)),2)</f>
        <v>0</v>
      </c>
      <c r="G564">
        <f>ROUND(IF(ISERROR(VLOOKUP($B564&amp;$L564,'2 этап'!$A$2:$J$527,10,FALSE)),0,VLOOKUP($B564&amp;$L564,'2 этап'!$A$2:$J$527,10,FALSE)),2)</f>
        <v>73.099999999999994</v>
      </c>
      <c r="H564">
        <f>ROUND(IF(ISERROR(VLOOKUP($B564&amp;$L564,'3 этап'!$A$2:$J$527,9,FALSE)),0,VLOOKUP($B564&amp;$L564,'3 этап'!$A$2:$J$527,9,FALSE)),2)</f>
        <v>0</v>
      </c>
      <c r="I564">
        <f>ROUND(IF(ISERROR(VLOOKUP($B564&amp;$L564,'4 этап'!$A$2:$J$527,7,FALSE)),0,VLOOKUP($B564&amp;$L564,'4 этап'!$A$2:$J$527,7,FALSE)),2)</f>
        <v>0</v>
      </c>
      <c r="J564">
        <f>ROUND(IF(ISERROR(VLOOKUP($B564&amp;$L564,'5 этап'!$A$2:$N$527,13,FALSE)),0,VLOOKUP($B564&amp;$L564,'5 этап'!$A$2:$N$527,13,FALSE)),2)</f>
        <v>0</v>
      </c>
      <c r="K564">
        <f>LARGE(F564:I564,1)+LARGE(F564:I564,2)+LARGE(F564:I564,3)+J564</f>
        <v>73.099999999999994</v>
      </c>
      <c r="L564" t="s">
        <v>893</v>
      </c>
    </row>
    <row r="565" spans="1:12" x14ac:dyDescent="0.35">
      <c r="A565" s="3">
        <v>92</v>
      </c>
      <c r="B565" t="s">
        <v>612</v>
      </c>
      <c r="C565" t="s">
        <v>12</v>
      </c>
      <c r="D565">
        <v>18</v>
      </c>
      <c r="E565" t="s">
        <v>45</v>
      </c>
      <c r="F565">
        <f>ROUND(IF(ISERROR(VLOOKUP($B565&amp;$L565,'1 этап'!$A$4:$K$519,10,FALSE)),0,VLOOKUP($B565&amp;$L565,'1 этап'!$A$4:$K$519,10,FALSE)),2)</f>
        <v>0</v>
      </c>
      <c r="G565">
        <f>ROUND(IF(ISERROR(VLOOKUP($B565&amp;$L565,'2 этап'!$A$2:$J$527,10,FALSE)),0,VLOOKUP($B565&amp;$L565,'2 этап'!$A$2:$J$527,10,FALSE)),2)</f>
        <v>71.5</v>
      </c>
      <c r="H565">
        <f>ROUND(IF(ISERROR(VLOOKUP($B565&amp;$L565,'3 этап'!$A$2:$J$527,9,FALSE)),0,VLOOKUP($B565&amp;$L565,'3 этап'!$A$2:$J$527,9,FALSE)),2)</f>
        <v>0</v>
      </c>
      <c r="I565">
        <f>ROUND(IF(ISERROR(VLOOKUP($B565&amp;$L565,'4 этап'!$A$2:$J$527,7,FALSE)),0,VLOOKUP($B565&amp;$L565,'4 этап'!$A$2:$J$527,7,FALSE)),2)</f>
        <v>0</v>
      </c>
      <c r="J565">
        <f>ROUND(IF(ISERROR(VLOOKUP($B565&amp;$L565,'5 этап'!$A$2:$N$527,13,FALSE)),0,VLOOKUP($B565&amp;$L565,'5 этап'!$A$2:$N$527,13,FALSE)),2)</f>
        <v>0</v>
      </c>
      <c r="K565">
        <f>LARGE(F565:I565,1)+LARGE(F565:I565,2)+LARGE(F565:I565,3)+J565</f>
        <v>71.5</v>
      </c>
      <c r="L565" t="s">
        <v>893</v>
      </c>
    </row>
    <row r="566" spans="1:12" x14ac:dyDescent="0.35">
      <c r="A566" s="3">
        <v>93</v>
      </c>
      <c r="B566" t="s">
        <v>613</v>
      </c>
      <c r="C566" t="s">
        <v>12</v>
      </c>
      <c r="D566">
        <v>18</v>
      </c>
      <c r="E566" t="s">
        <v>53</v>
      </c>
      <c r="F566">
        <f>ROUND(IF(ISERROR(VLOOKUP($B566&amp;$L566,'1 этап'!$A$4:$K$519,10,FALSE)),0,VLOOKUP($B566&amp;$L566,'1 этап'!$A$4:$K$519,10,FALSE)),2)</f>
        <v>0</v>
      </c>
      <c r="G566">
        <f>ROUND(IF(ISERROR(VLOOKUP($B566&amp;$L566,'2 этап'!$A$2:$J$527,10,FALSE)),0,VLOOKUP($B566&amp;$L566,'2 этап'!$A$2:$J$527,10,FALSE)),2)</f>
        <v>64.599999999999994</v>
      </c>
      <c r="H566">
        <f>ROUND(IF(ISERROR(VLOOKUP($B566&amp;$L566,'3 этап'!$A$2:$J$527,9,FALSE)),0,VLOOKUP($B566&amp;$L566,'3 этап'!$A$2:$J$527,9,FALSE)),2)</f>
        <v>1</v>
      </c>
      <c r="I566">
        <f>ROUND(IF(ISERROR(VLOOKUP($B566&amp;$L566,'4 этап'!$A$2:$J$527,7,FALSE)),0,VLOOKUP($B566&amp;$L566,'4 этап'!$A$2:$J$527,7,FALSE)),2)</f>
        <v>0</v>
      </c>
      <c r="J566">
        <f>ROUND(IF(ISERROR(VLOOKUP($B566&amp;$L566,'5 этап'!$A$2:$N$527,13,FALSE)),0,VLOOKUP($B566&amp;$L566,'5 этап'!$A$2:$N$527,13,FALSE)),2)</f>
        <v>0</v>
      </c>
      <c r="K566">
        <f>LARGE(F566:I566,1)+LARGE(F566:I566,2)+LARGE(F566:I566,3)+J566</f>
        <v>65.599999999999994</v>
      </c>
      <c r="L566" t="s">
        <v>893</v>
      </c>
    </row>
    <row r="567" spans="1:12" x14ac:dyDescent="0.35">
      <c r="A567" s="3">
        <v>94</v>
      </c>
      <c r="B567" t="s">
        <v>859</v>
      </c>
      <c r="E567" t="s">
        <v>216</v>
      </c>
      <c r="F567">
        <f>ROUND(IF(ISERROR(VLOOKUP($B567&amp;$L567,'1 этап'!$A$4:$K$519,10,FALSE)),0,VLOOKUP($B567&amp;$L567,'1 этап'!$A$4:$K$519,10,FALSE)),2)</f>
        <v>0</v>
      </c>
      <c r="G567">
        <f>ROUND(IF(ISERROR(VLOOKUP($B567&amp;$L567,'2 этап'!$A$2:$J$527,10,FALSE)),0,VLOOKUP($B567&amp;$L567,'2 этап'!$A$2:$J$527,10,FALSE)),2)</f>
        <v>0</v>
      </c>
      <c r="H567">
        <f>ROUND(IF(ISERROR(VLOOKUP($B567&amp;$L567,'3 этап'!$A$2:$J$527,9,FALSE)),0,VLOOKUP($B567&amp;$L567,'3 этап'!$A$2:$J$527,9,FALSE)),2)</f>
        <v>0</v>
      </c>
      <c r="I567">
        <f>ROUND(IF(ISERROR(VLOOKUP($B567&amp;$L567,'4 этап'!$A$2:$J$527,7,FALSE)),0,VLOOKUP($B567&amp;$L567,'4 этап'!$A$2:$J$527,7,FALSE)),2)</f>
        <v>43.3</v>
      </c>
      <c r="J567">
        <f>ROUND(IF(ISERROR(VLOOKUP($B567&amp;$L567,'5 этап'!$A$2:$N$527,13,FALSE)),0,VLOOKUP($B567&amp;$L567,'5 этап'!$A$2:$N$527,13,FALSE)),2)</f>
        <v>0</v>
      </c>
      <c r="K567">
        <f>LARGE(F567:I567,1)+LARGE(F567:I567,2)+LARGE(F567:I567,3)+J567</f>
        <v>43.3</v>
      </c>
      <c r="L567" t="s">
        <v>893</v>
      </c>
    </row>
    <row r="568" spans="1:12" x14ac:dyDescent="0.35">
      <c r="A568" s="3">
        <v>95</v>
      </c>
      <c r="B568" t="s">
        <v>367</v>
      </c>
      <c r="C568" t="s">
        <v>12</v>
      </c>
      <c r="D568">
        <v>18</v>
      </c>
      <c r="E568" t="s">
        <v>53</v>
      </c>
      <c r="F568">
        <f>ROUND(IF(ISERROR(VLOOKUP($B568&amp;$L568,'1 этап'!$A$4:$K$519,10,FALSE)),0,VLOOKUP($B568&amp;$L568,'1 этап'!$A$4:$K$519,10,FALSE)),2)</f>
        <v>1</v>
      </c>
      <c r="G568">
        <f>ROUND(IF(ISERROR(VLOOKUP($B568&amp;$L568,'2 этап'!$A$2:$J$527,10,FALSE)),0,VLOOKUP($B568&amp;$L568,'2 этап'!$A$2:$J$527,10,FALSE)),2)</f>
        <v>28.7</v>
      </c>
      <c r="H568">
        <f>ROUND(IF(ISERROR(VLOOKUP($B568&amp;$L568,'3 этап'!$A$2:$J$527,9,FALSE)),0,VLOOKUP($B568&amp;$L568,'3 этап'!$A$2:$J$527,9,FALSE)),2)</f>
        <v>0</v>
      </c>
      <c r="I568">
        <f>ROUND(IF(ISERROR(VLOOKUP($B568&amp;$L568,'4 этап'!$A$2:$J$527,7,FALSE)),0,VLOOKUP($B568&amp;$L568,'4 этап'!$A$2:$J$527,7,FALSE)),2)</f>
        <v>0</v>
      </c>
      <c r="J568">
        <f>ROUND(IF(ISERROR(VLOOKUP($B568&amp;$L568,'5 этап'!$A$2:$N$527,13,FALSE)),0,VLOOKUP($B568&amp;$L568,'5 этап'!$A$2:$N$527,13,FALSE)),2)</f>
        <v>0</v>
      </c>
      <c r="K568">
        <f>LARGE(F568:I568,1)+LARGE(F568:I568,2)+LARGE(F568:I568,3)+J568</f>
        <v>29.7</v>
      </c>
      <c r="L568" t="s">
        <v>893</v>
      </c>
    </row>
    <row r="569" spans="1:12" x14ac:dyDescent="0.35">
      <c r="A569" s="3">
        <v>96</v>
      </c>
      <c r="B569" t="s">
        <v>365</v>
      </c>
      <c r="C569" t="s">
        <v>12</v>
      </c>
      <c r="D569">
        <v>18</v>
      </c>
      <c r="E569" t="s">
        <v>22</v>
      </c>
      <c r="F569">
        <f>ROUND(IF(ISERROR(VLOOKUP($B569&amp;$L569,'1 этап'!$A$4:$K$519,10,FALSE)),0,VLOOKUP($B569&amp;$L569,'1 этап'!$A$4:$K$519,10,FALSE)),2)</f>
        <v>23.6</v>
      </c>
      <c r="G569">
        <f>ROUND(IF(ISERROR(VLOOKUP($B569&amp;$L569,'2 этап'!$A$2:$J$527,10,FALSE)),0,VLOOKUP($B569&amp;$L569,'2 этап'!$A$2:$J$527,10,FALSE)),2)</f>
        <v>0</v>
      </c>
      <c r="H569">
        <f>ROUND(IF(ISERROR(VLOOKUP($B569&amp;$L569,'3 этап'!$A$2:$J$527,9,FALSE)),0,VLOOKUP($B569&amp;$L569,'3 этап'!$A$2:$J$527,9,FALSE)),2)</f>
        <v>0</v>
      </c>
      <c r="I569">
        <f>ROUND(IF(ISERROR(VLOOKUP($B569&amp;$L569,'4 этап'!$A$2:$J$527,7,FALSE)),0,VLOOKUP($B569&amp;$L569,'4 этап'!$A$2:$J$527,7,FALSE)),2)</f>
        <v>0</v>
      </c>
      <c r="J569">
        <f>ROUND(IF(ISERROR(VLOOKUP($B569&amp;$L569,'5 этап'!$A$2:$N$527,13,FALSE)),0,VLOOKUP($B569&amp;$L569,'5 этап'!$A$2:$N$527,13,FALSE)),2)</f>
        <v>0</v>
      </c>
      <c r="K569">
        <f>LARGE(F569:I569,1)+LARGE(F569:I569,2)+LARGE(F569:I569,3)+J569</f>
        <v>23.6</v>
      </c>
      <c r="L569" t="s">
        <v>893</v>
      </c>
    </row>
    <row r="570" spans="1:12" x14ac:dyDescent="0.35">
      <c r="A570" s="3">
        <v>97</v>
      </c>
      <c r="B570" t="s">
        <v>769</v>
      </c>
      <c r="C570" t="s">
        <v>12</v>
      </c>
      <c r="D570">
        <v>18</v>
      </c>
      <c r="E570" t="s">
        <v>17</v>
      </c>
      <c r="F570">
        <f>ROUND(IF(ISERROR(VLOOKUP($B570&amp;$L570,'1 этап'!$A$4:$K$519,10,FALSE)),0,VLOOKUP($B570&amp;$L570,'1 этап'!$A$4:$K$519,10,FALSE)),2)</f>
        <v>0</v>
      </c>
      <c r="G570">
        <f>ROUND(IF(ISERROR(VLOOKUP($B570&amp;$L570,'2 этап'!$A$2:$J$527,10,FALSE)),0,VLOOKUP($B570&amp;$L570,'2 этап'!$A$2:$J$527,10,FALSE)),2)</f>
        <v>0</v>
      </c>
      <c r="H570">
        <f>ROUND(IF(ISERROR(VLOOKUP($B570&amp;$L570,'3 этап'!$A$2:$J$527,9,FALSE)),0,VLOOKUP($B570&amp;$L570,'3 этап'!$A$2:$J$527,9,FALSE)),2)</f>
        <v>1</v>
      </c>
      <c r="I570">
        <f>ROUND(IF(ISERROR(VLOOKUP($B570&amp;$L570,'4 этап'!$A$2:$J$527,7,FALSE)),0,VLOOKUP($B570&amp;$L570,'4 этап'!$A$2:$J$527,7,FALSE)),2)</f>
        <v>0</v>
      </c>
      <c r="J570">
        <f>ROUND(IF(ISERROR(VLOOKUP($B570&amp;$L570,'5 этап'!$A$2:$N$527,13,FALSE)),0,VLOOKUP($B570&amp;$L570,'5 этап'!$A$2:$N$527,13,FALSE)),2)</f>
        <v>0</v>
      </c>
      <c r="K570">
        <f>LARGE(F570:I570,1)+LARGE(F570:I570,2)+LARGE(F570:I570,3)+J570</f>
        <v>1</v>
      </c>
      <c r="L570" t="s">
        <v>893</v>
      </c>
    </row>
    <row r="571" spans="1:12" x14ac:dyDescent="0.35">
      <c r="A571" s="3">
        <v>98</v>
      </c>
      <c r="B571" t="s">
        <v>374</v>
      </c>
      <c r="C571" t="s">
        <v>375</v>
      </c>
      <c r="D571" t="s">
        <v>376</v>
      </c>
      <c r="E571" t="s">
        <v>377</v>
      </c>
      <c r="F571">
        <f>ROUND(IF(ISERROR(VLOOKUP($B571&amp;$L571,'1 этап'!$A$4:$K$519,10,FALSE)),0,VLOOKUP($B571&amp;$L571,'1 этап'!$A$4:$K$519,10,FALSE)),2)</f>
        <v>0</v>
      </c>
      <c r="G571">
        <f>ROUND(IF(ISERROR(VLOOKUP($B571&amp;$L571,'2 этап'!$A$2:$J$527,10,FALSE)),0,VLOOKUP($B571&amp;$L571,'2 этап'!$A$2:$J$527,10,FALSE)),2)</f>
        <v>0</v>
      </c>
      <c r="H571">
        <f>ROUND(IF(ISERROR(VLOOKUP($B571&amp;$L571,'3 этап'!$A$2:$J$527,9,FALSE)),0,VLOOKUP($B571&amp;$L571,'3 этап'!$A$2:$J$527,9,FALSE)),2)</f>
        <v>0</v>
      </c>
      <c r="I571">
        <f>ROUND(IF(ISERROR(VLOOKUP($B571&amp;$L571,'4 этап'!$A$2:$J$527,7,FALSE)),0,VLOOKUP($B571&amp;$L571,'4 этап'!$A$2:$J$527,7,FALSE)),2)</f>
        <v>1</v>
      </c>
      <c r="J571">
        <f>ROUND(IF(ISERROR(VLOOKUP($B571&amp;$L571,'5 этап'!$A$2:$N$527,13,FALSE)),0,VLOOKUP($B571&amp;$L571,'5 этап'!$A$2:$N$527,13,FALSE)),2)</f>
        <v>0</v>
      </c>
      <c r="K571">
        <f>LARGE(F571:I571,1)+LARGE(F571:I571,2)+LARGE(F571:I571,3)+J571</f>
        <v>1</v>
      </c>
      <c r="L571" t="s">
        <v>893</v>
      </c>
    </row>
    <row r="572" spans="1:12" x14ac:dyDescent="0.35">
      <c r="A572" s="3">
        <v>99</v>
      </c>
      <c r="B572" t="s">
        <v>615</v>
      </c>
      <c r="C572" t="s">
        <v>12</v>
      </c>
      <c r="D572">
        <v>18</v>
      </c>
      <c r="E572" t="s">
        <v>53</v>
      </c>
      <c r="F572">
        <f>ROUND(IF(ISERROR(VLOOKUP($B572&amp;$L572,'1 этап'!$A$4:$K$519,10,FALSE)),0,VLOOKUP($B572&amp;$L572,'1 этап'!$A$4:$K$519,10,FALSE)),2)</f>
        <v>0</v>
      </c>
      <c r="G572">
        <f>ROUND(IF(ISERROR(VLOOKUP($B572&amp;$L572,'2 этап'!$A$2:$J$527,10,FALSE)),0,VLOOKUP($B572&amp;$L572,'2 этап'!$A$2:$J$527,10,FALSE)),2)</f>
        <v>1</v>
      </c>
      <c r="H572">
        <f>ROUND(IF(ISERROR(VLOOKUP($B572&amp;$L572,'3 этап'!$A$2:$J$527,9,FALSE)),0,VLOOKUP($B572&amp;$L572,'3 этап'!$A$2:$J$527,9,FALSE)),2)</f>
        <v>0</v>
      </c>
      <c r="I572">
        <f>ROUND(IF(ISERROR(VLOOKUP($B572&amp;$L572,'4 этап'!$A$2:$J$527,7,FALSE)),0,VLOOKUP($B572&amp;$L572,'4 этап'!$A$2:$J$527,7,FALSE)),2)</f>
        <v>0</v>
      </c>
      <c r="J572">
        <f>ROUND(IF(ISERROR(VLOOKUP($B572&amp;$L572,'5 этап'!$A$2:$N$527,13,FALSE)),0,VLOOKUP($B572&amp;$L572,'5 этап'!$A$2:$N$527,13,FALSE)),2)</f>
        <v>0</v>
      </c>
      <c r="K572">
        <f>LARGE(F572:I572,1)+LARGE(F572:I572,2)+LARGE(F572:I572,3)+J572</f>
        <v>1</v>
      </c>
      <c r="L572" t="s">
        <v>893</v>
      </c>
    </row>
    <row r="573" spans="1:12" x14ac:dyDescent="0.35">
      <c r="A573" s="3">
        <v>100</v>
      </c>
      <c r="B573" t="s">
        <v>616</v>
      </c>
      <c r="C573" t="s">
        <v>12</v>
      </c>
      <c r="D573">
        <v>18</v>
      </c>
      <c r="E573" t="s">
        <v>529</v>
      </c>
      <c r="F573">
        <f>ROUND(IF(ISERROR(VLOOKUP($B573&amp;$L573,'1 этап'!$A$4:$K$519,10,FALSE)),0,VLOOKUP($B573&amp;$L573,'1 этап'!$A$4:$K$519,10,FALSE)),2)</f>
        <v>0</v>
      </c>
      <c r="G573">
        <f>ROUND(IF(ISERROR(VLOOKUP($B573&amp;$L573,'2 этап'!$A$2:$J$527,10,FALSE)),0,VLOOKUP($B573&amp;$L573,'2 этап'!$A$2:$J$527,10,FALSE)),2)</f>
        <v>1</v>
      </c>
      <c r="H573">
        <f>ROUND(IF(ISERROR(VLOOKUP($B573&amp;$L573,'3 этап'!$A$2:$J$527,9,FALSE)),0,VLOOKUP($B573&amp;$L573,'3 этап'!$A$2:$J$527,9,FALSE)),2)</f>
        <v>0</v>
      </c>
      <c r="I573">
        <f>ROUND(IF(ISERROR(VLOOKUP($B573&amp;$L573,'4 этап'!$A$2:$J$527,7,FALSE)),0,VLOOKUP($B573&amp;$L573,'4 этап'!$A$2:$J$527,7,FALSE)),2)</f>
        <v>0</v>
      </c>
      <c r="J573">
        <f>ROUND(IF(ISERROR(VLOOKUP($B573&amp;$L573,'5 этап'!$A$2:$N$527,13,FALSE)),0,VLOOKUP($B573&amp;$L573,'5 этап'!$A$2:$N$527,13,FALSE)),2)</f>
        <v>0</v>
      </c>
      <c r="K573">
        <f>LARGE(F573:I573,1)+LARGE(F573:I573,2)+LARGE(F573:I573,3)+J573</f>
        <v>1</v>
      </c>
      <c r="L573" t="s">
        <v>893</v>
      </c>
    </row>
    <row r="574" spans="1:12" x14ac:dyDescent="0.35">
      <c r="A574" s="3">
        <v>101</v>
      </c>
      <c r="B574" t="s">
        <v>617</v>
      </c>
      <c r="C574" t="s">
        <v>12</v>
      </c>
      <c r="D574">
        <v>18</v>
      </c>
      <c r="E574" t="s">
        <v>53</v>
      </c>
      <c r="F574">
        <f>ROUND(IF(ISERROR(VLOOKUP($B574&amp;$L574,'1 этап'!$A$4:$K$519,10,FALSE)),0,VLOOKUP($B574&amp;$L574,'1 этап'!$A$4:$K$519,10,FALSE)),2)</f>
        <v>0</v>
      </c>
      <c r="G574">
        <f>ROUND(IF(ISERROR(VLOOKUP($B574&amp;$L574,'2 этап'!$A$2:$J$527,10,FALSE)),0,VLOOKUP($B574&amp;$L574,'2 этап'!$A$2:$J$527,10,FALSE)),2)</f>
        <v>0</v>
      </c>
      <c r="H574">
        <f>ROUND(IF(ISERROR(VLOOKUP($B574&amp;$L574,'3 этап'!$A$2:$J$527,9,FALSE)),0,VLOOKUP($B574&amp;$L574,'3 этап'!$A$2:$J$527,9,FALSE)),2)</f>
        <v>0</v>
      </c>
      <c r="I574">
        <f>ROUND(IF(ISERROR(VLOOKUP($B574&amp;$L574,'4 этап'!$A$2:$J$527,7,FALSE)),0,VLOOKUP($B574&amp;$L574,'4 этап'!$A$2:$J$527,7,FALSE)),2)</f>
        <v>0</v>
      </c>
      <c r="J574">
        <f>ROUND(IF(ISERROR(VLOOKUP($B574&amp;$L574,'5 этап'!$A$2:$N$527,13,FALSE)),0,VLOOKUP($B574&amp;$L574,'5 этап'!$A$2:$N$527,13,FALSE)),2)</f>
        <v>0</v>
      </c>
      <c r="K574">
        <f>LARGE(F574:I574,1)+LARGE(F574:I574,2)+LARGE(F574:I574,3)+J574</f>
        <v>0</v>
      </c>
      <c r="L574" t="s">
        <v>893</v>
      </c>
    </row>
    <row r="575" spans="1:12" x14ac:dyDescent="0.35">
      <c r="A575" s="3">
        <v>102</v>
      </c>
      <c r="B575" t="s">
        <v>860</v>
      </c>
      <c r="E575" t="s">
        <v>25</v>
      </c>
      <c r="F575">
        <f>ROUND(IF(ISERROR(VLOOKUP($B575&amp;$L575,'1 этап'!$A$4:$K$519,10,FALSE)),0,VLOOKUP($B575&amp;$L575,'1 этап'!$A$4:$K$519,10,FALSE)),2)</f>
        <v>0</v>
      </c>
      <c r="G575">
        <f>ROUND(IF(ISERROR(VLOOKUP($B575&amp;$L575,'2 этап'!$A$2:$J$527,10,FALSE)),0,VLOOKUP($B575&amp;$L575,'2 этап'!$A$2:$J$527,10,FALSE)),2)</f>
        <v>0</v>
      </c>
      <c r="H575">
        <f>ROUND(IF(ISERROR(VLOOKUP($B575&amp;$L575,'3 этап'!$A$2:$J$527,9,FALSE)),0,VLOOKUP($B575&amp;$L575,'3 этап'!$A$2:$J$527,9,FALSE)),2)</f>
        <v>0</v>
      </c>
      <c r="I575">
        <f>ROUND(IF(ISERROR(VLOOKUP($B575&amp;$L575,'4 этап'!$A$2:$J$527,7,FALSE)),0,VLOOKUP($B575&amp;$L575,'4 этап'!$A$2:$J$527,7,FALSE)),2)</f>
        <v>0</v>
      </c>
      <c r="J575">
        <f>ROUND(IF(ISERROR(VLOOKUP($B575&amp;$L575,'5 этап'!$A$2:$N$527,13,FALSE)),0,VLOOKUP($B575&amp;$L575,'5 этап'!$A$2:$N$527,13,FALSE)),2)</f>
        <v>0</v>
      </c>
      <c r="K575">
        <f>LARGE(F575:I575,1)+LARGE(F575:I575,2)+LARGE(F575:I575,3)+J575</f>
        <v>0</v>
      </c>
      <c r="L575" t="s">
        <v>893</v>
      </c>
    </row>
    <row r="576" spans="1:12" x14ac:dyDescent="0.35">
      <c r="A576" s="3"/>
      <c r="J576">
        <f>ROUND(IF(ISERROR(VLOOKUP($B576&amp;$L576,'5 этап'!$A$2:$N$527,13,FALSE)),0,VLOOKUP($B576&amp;$L576,'5 этап'!$A$2:$N$527,13,FALSE)),2)</f>
        <v>0</v>
      </c>
      <c r="K576" t="e">
        <f t="shared" ref="K518:K581" si="7">LARGE(F576:I576,1)+LARGE(F576:I576,2)+LARGE(F576:I576,3)+J576</f>
        <v>#NUM!</v>
      </c>
    </row>
    <row r="577" spans="1:12" ht="15.5" x14ac:dyDescent="0.35">
      <c r="A577" s="1" t="s">
        <v>381</v>
      </c>
      <c r="J577">
        <f>ROUND(IF(ISERROR(VLOOKUP($B577&amp;$L577,'5 этап'!$A$2:$N$527,13,FALSE)),0,VLOOKUP($B577&amp;$L577,'5 этап'!$A$2:$N$527,13,FALSE)),2)</f>
        <v>0</v>
      </c>
      <c r="K577" t="e">
        <f t="shared" si="7"/>
        <v>#NUM!</v>
      </c>
    </row>
    <row r="578" spans="1:12" x14ac:dyDescent="0.35">
      <c r="J578">
        <f>ROUND(IF(ISERROR(VLOOKUP($B578&amp;$L578,'5 этап'!$A$2:$N$527,13,FALSE)),0,VLOOKUP($B578&amp;$L578,'5 этап'!$A$2:$N$527,13,FALSE)),2)</f>
        <v>0</v>
      </c>
      <c r="K578" t="e">
        <f t="shared" si="7"/>
        <v>#NUM!</v>
      </c>
    </row>
    <row r="579" spans="1:12" x14ac:dyDescent="0.35">
      <c r="A579" s="2" t="s">
        <v>2</v>
      </c>
      <c r="B579" t="s">
        <v>3</v>
      </c>
      <c r="C579" t="s">
        <v>877</v>
      </c>
      <c r="F579" t="s">
        <v>878</v>
      </c>
      <c r="G579" t="s">
        <v>881</v>
      </c>
      <c r="H579" t="s">
        <v>879</v>
      </c>
      <c r="I579" t="s">
        <v>880</v>
      </c>
      <c r="J579" t="s">
        <v>899</v>
      </c>
      <c r="K579" t="s">
        <v>882</v>
      </c>
    </row>
    <row r="580" spans="1:12" x14ac:dyDescent="0.35">
      <c r="A580" s="3">
        <v>1</v>
      </c>
      <c r="B580" t="s">
        <v>382</v>
      </c>
      <c r="C580" t="s">
        <v>12</v>
      </c>
      <c r="D580">
        <v>18</v>
      </c>
      <c r="E580" t="s">
        <v>27</v>
      </c>
      <c r="F580">
        <f>ROUND(IF(ISERROR(VLOOKUP($B580&amp;$L580,'1 этап'!$A$4:$K$519,10,FALSE)),0,VLOOKUP($B580&amp;$L580,'1 этап'!$A$4:$K$519,10,FALSE)),2)</f>
        <v>200</v>
      </c>
      <c r="G580">
        <f>ROUND(IF(ISERROR(VLOOKUP($B580&amp;$L580,'2 этап'!$A$2:$J$527,10,FALSE)),0,VLOOKUP($B580&amp;$L580,'2 этап'!$A$2:$J$527,10,FALSE)),2)</f>
        <v>197.1</v>
      </c>
      <c r="H580">
        <f>ROUND(IF(ISERROR(VLOOKUP($B580&amp;$L580,'3 этап'!$A$2:$J$527,9,FALSE)),0,VLOOKUP($B580&amp;$L580,'3 этап'!$A$2:$J$527,9,FALSE)),2)</f>
        <v>0</v>
      </c>
      <c r="I580">
        <f>ROUND(IF(ISERROR(VLOOKUP($B580&amp;$L580,'4 этап'!$A$2:$J$527,7,FALSE)),0,VLOOKUP($B580&amp;$L580,'4 этап'!$A$2:$J$527,7,FALSE)),2)</f>
        <v>199.5</v>
      </c>
      <c r="J580">
        <f>ROUND(IF(ISERROR(VLOOKUP($B580&amp;$L580,'5 этап'!$A$2:$N$527,13,FALSE)),0,VLOOKUP($B580&amp;$L580,'5 этап'!$A$2:$N$527,13,FALSE)),2)</f>
        <v>194.3</v>
      </c>
      <c r="K580">
        <f>LARGE(F580:I580,1)+LARGE(F580:I580,2)+LARGE(F580:I580,3)+J580</f>
        <v>790.90000000000009</v>
      </c>
      <c r="L580" t="s">
        <v>894</v>
      </c>
    </row>
    <row r="581" spans="1:12" x14ac:dyDescent="0.35">
      <c r="A581" s="3">
        <v>2</v>
      </c>
      <c r="B581" t="s">
        <v>618</v>
      </c>
      <c r="C581" t="s">
        <v>12</v>
      </c>
      <c r="D581">
        <v>18</v>
      </c>
      <c r="E581" t="s">
        <v>528</v>
      </c>
      <c r="F581">
        <f>ROUND(IF(ISERROR(VLOOKUP($B581&amp;$L581,'1 этап'!$A$4:$K$519,10,FALSE)),0,VLOOKUP($B581&amp;$L581,'1 этап'!$A$4:$K$519,10,FALSE)),2)</f>
        <v>0</v>
      </c>
      <c r="G581">
        <f>ROUND(IF(ISERROR(VLOOKUP($B581&amp;$L581,'2 этап'!$A$2:$J$527,10,FALSE)),0,VLOOKUP($B581&amp;$L581,'2 этап'!$A$2:$J$527,10,FALSE)),2)</f>
        <v>200</v>
      </c>
      <c r="H581">
        <f>ROUND(IF(ISERROR(VLOOKUP($B581&amp;$L581,'3 этап'!$A$2:$J$527,9,FALSE)),0,VLOOKUP($B581&amp;$L581,'3 этап'!$A$2:$J$527,9,FALSE)),2)</f>
        <v>188.4</v>
      </c>
      <c r="I581">
        <f>ROUND(IF(ISERROR(VLOOKUP($B581&amp;$L581,'4 этап'!$A$2:$J$527,7,FALSE)),0,VLOOKUP($B581&amp;$L581,'4 этап'!$A$2:$J$527,7,FALSE)),2)</f>
        <v>200</v>
      </c>
      <c r="J581">
        <f>ROUND(IF(ISERROR(VLOOKUP($B581&amp;$L581,'5 этап'!$A$2:$N$527,13,FALSE)),0,VLOOKUP($B581&amp;$L581,'5 этап'!$A$2:$N$527,13,FALSE)),2)</f>
        <v>200</v>
      </c>
      <c r="K581">
        <f>LARGE(F581:I581,1)+LARGE(F581:I581,2)+LARGE(F581:I581,3)+J581</f>
        <v>788.4</v>
      </c>
      <c r="L581" t="s">
        <v>894</v>
      </c>
    </row>
    <row r="582" spans="1:12" x14ac:dyDescent="0.35">
      <c r="A582" s="3">
        <v>3</v>
      </c>
      <c r="B582" t="s">
        <v>386</v>
      </c>
      <c r="C582" t="s">
        <v>12</v>
      </c>
      <c r="D582">
        <v>18</v>
      </c>
      <c r="E582" t="s">
        <v>529</v>
      </c>
      <c r="F582">
        <f>ROUND(IF(ISERROR(VLOOKUP($B582&amp;$L582,'1 этап'!$A$4:$K$519,10,FALSE)),0,VLOOKUP($B582&amp;$L582,'1 этап'!$A$4:$K$519,10,FALSE)),2)</f>
        <v>178.5</v>
      </c>
      <c r="G582">
        <f>ROUND(IF(ISERROR(VLOOKUP($B582&amp;$L582,'2 этап'!$A$2:$J$527,10,FALSE)),0,VLOOKUP($B582&amp;$L582,'2 этап'!$A$2:$J$527,10,FALSE)),2)</f>
        <v>192.3</v>
      </c>
      <c r="H582">
        <f>ROUND(IF(ISERROR(VLOOKUP($B582&amp;$L582,'3 этап'!$A$2:$J$527,9,FALSE)),0,VLOOKUP($B582&amp;$L582,'3 этап'!$A$2:$J$527,9,FALSE)),2)</f>
        <v>187.4</v>
      </c>
      <c r="I582">
        <f>ROUND(IF(ISERROR(VLOOKUP($B582&amp;$L582,'4 этап'!$A$2:$J$527,7,FALSE)),0,VLOOKUP($B582&amp;$L582,'4 этап'!$A$2:$J$527,7,FALSE)),2)</f>
        <v>191.5</v>
      </c>
      <c r="J582">
        <f>ROUND(IF(ISERROR(VLOOKUP($B582&amp;$L582,'5 этап'!$A$2:$N$527,13,FALSE)),0,VLOOKUP($B582&amp;$L582,'5 этап'!$A$2:$N$527,13,FALSE)),2)</f>
        <v>192.7</v>
      </c>
      <c r="K582">
        <f>LARGE(F582:I582,1)+LARGE(F582:I582,2)+LARGE(F582:I582,3)+J582</f>
        <v>763.90000000000009</v>
      </c>
      <c r="L582" t="s">
        <v>894</v>
      </c>
    </row>
    <row r="583" spans="1:12" x14ac:dyDescent="0.35">
      <c r="A583" s="3">
        <v>4</v>
      </c>
      <c r="B583" t="s">
        <v>309</v>
      </c>
      <c r="C583" t="s">
        <v>12</v>
      </c>
      <c r="D583">
        <v>18</v>
      </c>
      <c r="E583" t="s">
        <v>27</v>
      </c>
      <c r="F583">
        <f>ROUND(IF(ISERROR(VLOOKUP($B583&amp;$L583,'1 этап'!$A$4:$K$519,10,FALSE)),0,VLOOKUP($B583&amp;$L583,'1 этап'!$A$4:$K$519,10,FALSE)),2)</f>
        <v>0</v>
      </c>
      <c r="G583">
        <f>ROUND(IF(ISERROR(VLOOKUP($B583&amp;$L583,'2 этап'!$A$2:$J$527,10,FALSE)),0,VLOOKUP($B583&amp;$L583,'2 этап'!$A$2:$J$527,10,FALSE)),2)</f>
        <v>193.7</v>
      </c>
      <c r="H583">
        <f>ROUND(IF(ISERROR(VLOOKUP($B583&amp;$L583,'3 этап'!$A$2:$J$527,9,FALSE)),0,VLOOKUP($B583&amp;$L583,'3 этап'!$A$2:$J$527,9,FALSE)),2)</f>
        <v>180.6</v>
      </c>
      <c r="I583">
        <f>ROUND(IF(ISERROR(VLOOKUP($B583&amp;$L583,'4 этап'!$A$2:$J$527,7,FALSE)),0,VLOOKUP($B583&amp;$L583,'4 этап'!$A$2:$J$527,7,FALSE)),2)</f>
        <v>194.8</v>
      </c>
      <c r="J583">
        <f>ROUND(IF(ISERROR(VLOOKUP($B583&amp;$L583,'5 этап'!$A$2:$N$527,13,FALSE)),0,VLOOKUP($B583&amp;$L583,'5 этап'!$A$2:$N$527,13,FALSE)),2)</f>
        <v>193.7</v>
      </c>
      <c r="K583">
        <f>LARGE(F583:I583,1)+LARGE(F583:I583,2)+LARGE(F583:I583,3)+J583</f>
        <v>762.8</v>
      </c>
      <c r="L583" t="s">
        <v>894</v>
      </c>
    </row>
    <row r="584" spans="1:12" x14ac:dyDescent="0.35">
      <c r="A584" s="3">
        <v>5</v>
      </c>
      <c r="B584" t="s">
        <v>384</v>
      </c>
      <c r="C584" t="s">
        <v>12</v>
      </c>
      <c r="D584">
        <v>18</v>
      </c>
      <c r="E584" t="s">
        <v>17</v>
      </c>
      <c r="F584">
        <f>ROUND(IF(ISERROR(VLOOKUP($B584&amp;$L584,'1 этап'!$A$4:$K$519,10,FALSE)),0,VLOOKUP($B584&amp;$L584,'1 этап'!$A$4:$K$519,10,FALSE)),2)</f>
        <v>184.8</v>
      </c>
      <c r="G584">
        <f>ROUND(IF(ISERROR(VLOOKUP($B584&amp;$L584,'2 этап'!$A$2:$J$527,10,FALSE)),0,VLOOKUP($B584&amp;$L584,'2 этап'!$A$2:$J$527,10,FALSE)),2)</f>
        <v>190.6</v>
      </c>
      <c r="H584">
        <f>ROUND(IF(ISERROR(VLOOKUP($B584&amp;$L584,'3 этап'!$A$2:$J$527,9,FALSE)),0,VLOOKUP($B584&amp;$L584,'3 этап'!$A$2:$J$527,9,FALSE)),2)</f>
        <v>0</v>
      </c>
      <c r="I584">
        <f>ROUND(IF(ISERROR(VLOOKUP($B584&amp;$L584,'4 этап'!$A$2:$J$527,7,FALSE)),0,VLOOKUP($B584&amp;$L584,'4 этап'!$A$2:$J$527,7,FALSE)),2)</f>
        <v>194.8</v>
      </c>
      <c r="J584">
        <f>ROUND(IF(ISERROR(VLOOKUP($B584&amp;$L584,'5 этап'!$A$2:$N$527,13,FALSE)),0,VLOOKUP($B584&amp;$L584,'5 этап'!$A$2:$N$527,13,FALSE)),2)</f>
        <v>179.9</v>
      </c>
      <c r="K584">
        <f>LARGE(F584:I584,1)+LARGE(F584:I584,2)+LARGE(F584:I584,3)+J584</f>
        <v>750.1</v>
      </c>
      <c r="L584" t="s">
        <v>894</v>
      </c>
    </row>
    <row r="585" spans="1:12" x14ac:dyDescent="0.35">
      <c r="A585" s="3">
        <v>6</v>
      </c>
      <c r="B585" t="s">
        <v>383</v>
      </c>
      <c r="C585" t="s">
        <v>12</v>
      </c>
      <c r="D585">
        <v>18</v>
      </c>
      <c r="E585" t="s">
        <v>20</v>
      </c>
      <c r="F585">
        <f>ROUND(IF(ISERROR(VLOOKUP($B585&amp;$L585,'1 этап'!$A$4:$K$519,10,FALSE)),0,VLOOKUP($B585&amp;$L585,'1 этап'!$A$4:$K$519,10,FALSE)),2)</f>
        <v>184.8</v>
      </c>
      <c r="G585">
        <f>ROUND(IF(ISERROR(VLOOKUP($B585&amp;$L585,'2 этап'!$A$2:$J$527,10,FALSE)),0,VLOOKUP($B585&amp;$L585,'2 этап'!$A$2:$J$527,10,FALSE)),2)</f>
        <v>196.5</v>
      </c>
      <c r="H585">
        <f>ROUND(IF(ISERROR(VLOOKUP($B585&amp;$L585,'3 этап'!$A$2:$J$527,9,FALSE)),0,VLOOKUP($B585&amp;$L585,'3 этап'!$A$2:$J$527,9,FALSE)),2)</f>
        <v>177.4</v>
      </c>
      <c r="I585">
        <f>ROUND(IF(ISERROR(VLOOKUP($B585&amp;$L585,'4 этап'!$A$2:$J$527,7,FALSE)),0,VLOOKUP($B585&amp;$L585,'4 этап'!$A$2:$J$527,7,FALSE)),2)</f>
        <v>176</v>
      </c>
      <c r="J585">
        <f>ROUND(IF(ISERROR(VLOOKUP($B585&amp;$L585,'5 этап'!$A$2:$N$527,13,FALSE)),0,VLOOKUP($B585&amp;$L585,'5 этап'!$A$2:$N$527,13,FALSE)),2)</f>
        <v>185.4</v>
      </c>
      <c r="K585">
        <f>LARGE(F585:I585,1)+LARGE(F585:I585,2)+LARGE(F585:I585,3)+J585</f>
        <v>744.1</v>
      </c>
      <c r="L585" t="s">
        <v>894</v>
      </c>
    </row>
    <row r="586" spans="1:12" x14ac:dyDescent="0.35">
      <c r="A586" s="3">
        <v>7</v>
      </c>
      <c r="B586" t="s">
        <v>620</v>
      </c>
      <c r="C586" t="s">
        <v>12</v>
      </c>
      <c r="D586">
        <v>18</v>
      </c>
      <c r="E586" t="s">
        <v>20</v>
      </c>
      <c r="F586">
        <f>ROUND(IF(ISERROR(VLOOKUP($B586&amp;$L586,'1 этап'!$A$4:$K$519,10,FALSE)),0,VLOOKUP($B586&amp;$L586,'1 этап'!$A$4:$K$519,10,FALSE)),2)</f>
        <v>0</v>
      </c>
      <c r="G586">
        <f>ROUND(IF(ISERROR(VLOOKUP($B586&amp;$L586,'2 этап'!$A$2:$J$527,10,FALSE)),0,VLOOKUP($B586&amp;$L586,'2 этап'!$A$2:$J$527,10,FALSE)),2)</f>
        <v>189.4</v>
      </c>
      <c r="H586">
        <f>ROUND(IF(ISERROR(VLOOKUP($B586&amp;$L586,'3 этап'!$A$2:$J$527,9,FALSE)),0,VLOOKUP($B586&amp;$L586,'3 этап'!$A$2:$J$527,9,FALSE)),2)</f>
        <v>179.7</v>
      </c>
      <c r="I586">
        <f>ROUND(IF(ISERROR(VLOOKUP($B586&amp;$L586,'4 этап'!$A$2:$J$527,7,FALSE)),0,VLOOKUP($B586&amp;$L586,'4 этап'!$A$2:$J$527,7,FALSE)),2)</f>
        <v>187.4</v>
      </c>
      <c r="J586">
        <f>ROUND(IF(ISERROR(VLOOKUP($B586&amp;$L586,'5 этап'!$A$2:$N$527,13,FALSE)),0,VLOOKUP($B586&amp;$L586,'5 этап'!$A$2:$N$527,13,FALSE)),2)</f>
        <v>186.7</v>
      </c>
      <c r="K586">
        <f>LARGE(F586:I586,1)+LARGE(F586:I586,2)+LARGE(F586:I586,3)+J586</f>
        <v>743.2</v>
      </c>
      <c r="L586" t="s">
        <v>894</v>
      </c>
    </row>
    <row r="587" spans="1:12" x14ac:dyDescent="0.35">
      <c r="A587" s="3">
        <v>8</v>
      </c>
      <c r="B587" t="s">
        <v>398</v>
      </c>
      <c r="C587" t="s">
        <v>12</v>
      </c>
      <c r="D587">
        <v>18</v>
      </c>
      <c r="E587" t="s">
        <v>53</v>
      </c>
      <c r="F587">
        <f>ROUND(IF(ISERROR(VLOOKUP($B587&amp;$L587,'1 этап'!$A$4:$K$519,10,FALSE)),0,VLOOKUP($B587&amp;$L587,'1 этап'!$A$4:$K$519,10,FALSE)),2)</f>
        <v>144.1</v>
      </c>
      <c r="G587">
        <f>ROUND(IF(ISERROR(VLOOKUP($B587&amp;$L587,'2 этап'!$A$2:$J$527,10,FALSE)),0,VLOOKUP($B587&amp;$L587,'2 этап'!$A$2:$J$527,10,FALSE)),2)</f>
        <v>186.9</v>
      </c>
      <c r="H587">
        <f>ROUND(IF(ISERROR(VLOOKUP($B587&amp;$L587,'3 этап'!$A$2:$J$527,9,FALSE)),0,VLOOKUP($B587&amp;$L587,'3 этап'!$A$2:$J$527,9,FALSE)),2)</f>
        <v>167.6</v>
      </c>
      <c r="I587">
        <f>ROUND(IF(ISERROR(VLOOKUP($B587&amp;$L587,'4 этап'!$A$2:$J$527,7,FALSE)),0,VLOOKUP($B587&amp;$L587,'4 этап'!$A$2:$J$527,7,FALSE)),2)</f>
        <v>170.5</v>
      </c>
      <c r="J587">
        <f>ROUND(IF(ISERROR(VLOOKUP($B587&amp;$L587,'5 этап'!$A$2:$N$527,13,FALSE)),0,VLOOKUP($B587&amp;$L587,'5 этап'!$A$2:$N$527,13,FALSE)),2)</f>
        <v>172.8</v>
      </c>
      <c r="K587">
        <f>LARGE(F587:I587,1)+LARGE(F587:I587,2)+LARGE(F587:I587,3)+J587</f>
        <v>697.8</v>
      </c>
      <c r="L587" t="s">
        <v>894</v>
      </c>
    </row>
    <row r="588" spans="1:12" x14ac:dyDescent="0.35">
      <c r="A588" s="3">
        <v>9</v>
      </c>
      <c r="B588" t="s">
        <v>387</v>
      </c>
      <c r="C588" t="s">
        <v>12</v>
      </c>
      <c r="D588">
        <v>18</v>
      </c>
      <c r="E588" t="s">
        <v>17</v>
      </c>
      <c r="F588">
        <f>ROUND(IF(ISERROR(VLOOKUP($B588&amp;$L588,'1 этап'!$A$4:$K$519,10,FALSE)),0,VLOOKUP($B588&amp;$L588,'1 этап'!$A$4:$K$519,10,FALSE)),2)</f>
        <v>174.5</v>
      </c>
      <c r="G588">
        <f>ROUND(IF(ISERROR(VLOOKUP($B588&amp;$L588,'2 этап'!$A$2:$J$527,10,FALSE)),0,VLOOKUP($B588&amp;$L588,'2 этап'!$A$2:$J$527,10,FALSE)),2)</f>
        <v>194</v>
      </c>
      <c r="H588">
        <f>ROUND(IF(ISERROR(VLOOKUP($B588&amp;$L588,'3 этап'!$A$2:$J$527,9,FALSE)),0,VLOOKUP($B588&amp;$L588,'3 этап'!$A$2:$J$527,9,FALSE)),2)</f>
        <v>0</v>
      </c>
      <c r="I588">
        <f>ROUND(IF(ISERROR(VLOOKUP($B588&amp;$L588,'4 этап'!$A$2:$J$527,7,FALSE)),0,VLOOKUP($B588&amp;$L588,'4 этап'!$A$2:$J$527,7,FALSE)),2)</f>
        <v>195.8</v>
      </c>
      <c r="J588">
        <f>ROUND(IF(ISERROR(VLOOKUP($B588&amp;$L588,'5 этап'!$A$2:$N$527,13,FALSE)),0,VLOOKUP($B588&amp;$L588,'5 этап'!$A$2:$N$527,13,FALSE)),2)</f>
        <v>133.4</v>
      </c>
      <c r="K588">
        <f>LARGE(F588:I588,1)+LARGE(F588:I588,2)+LARGE(F588:I588,3)+J588</f>
        <v>697.69999999999993</v>
      </c>
      <c r="L588" t="s">
        <v>894</v>
      </c>
    </row>
    <row r="589" spans="1:12" x14ac:dyDescent="0.35">
      <c r="A589" s="3">
        <v>10</v>
      </c>
      <c r="B589" t="s">
        <v>388</v>
      </c>
      <c r="C589" t="s">
        <v>12</v>
      </c>
      <c r="D589">
        <v>18</v>
      </c>
      <c r="E589" t="s">
        <v>22</v>
      </c>
      <c r="F589">
        <f>ROUND(IF(ISERROR(VLOOKUP($B589&amp;$L589,'1 этап'!$A$4:$K$519,10,FALSE)),0,VLOOKUP($B589&amp;$L589,'1 этап'!$A$4:$K$519,10,FALSE)),2)</f>
        <v>171.3</v>
      </c>
      <c r="G589">
        <f>ROUND(IF(ISERROR(VLOOKUP($B589&amp;$L589,'2 этап'!$A$2:$J$527,10,FALSE)),0,VLOOKUP($B589&amp;$L589,'2 этап'!$A$2:$J$527,10,FALSE)),2)</f>
        <v>183</v>
      </c>
      <c r="H589">
        <f>ROUND(IF(ISERROR(VLOOKUP($B589&amp;$L589,'3 этап'!$A$2:$J$527,9,FALSE)),0,VLOOKUP($B589&amp;$L589,'3 этап'!$A$2:$J$527,9,FALSE)),2)</f>
        <v>164.7</v>
      </c>
      <c r="I589">
        <f>ROUND(IF(ISERROR(VLOOKUP($B589&amp;$L589,'4 этап'!$A$2:$J$527,7,FALSE)),0,VLOOKUP($B589&amp;$L589,'4 этап'!$A$2:$J$527,7,FALSE)),2)</f>
        <v>167.9</v>
      </c>
      <c r="J589">
        <f>ROUND(IF(ISERROR(VLOOKUP($B589&amp;$L589,'5 этап'!$A$2:$N$527,13,FALSE)),0,VLOOKUP($B589&amp;$L589,'5 этап'!$A$2:$N$527,13,FALSE)),2)</f>
        <v>174.2</v>
      </c>
      <c r="K589">
        <f>LARGE(F589:I589,1)+LARGE(F589:I589,2)+LARGE(F589:I589,3)+J589</f>
        <v>696.40000000000009</v>
      </c>
      <c r="L589" t="s">
        <v>894</v>
      </c>
    </row>
    <row r="590" spans="1:12" x14ac:dyDescent="0.35">
      <c r="A590" s="3">
        <v>11</v>
      </c>
      <c r="B590" t="s">
        <v>390</v>
      </c>
      <c r="C590" t="s">
        <v>12</v>
      </c>
      <c r="D590">
        <v>18</v>
      </c>
      <c r="E590" t="s">
        <v>20</v>
      </c>
      <c r="F590">
        <f>ROUND(IF(ISERROR(VLOOKUP($B590&amp;$L590,'1 этап'!$A$4:$K$519,10,FALSE)),0,VLOOKUP($B590&amp;$L590,'1 этап'!$A$4:$K$519,10,FALSE)),2)</f>
        <v>162.5</v>
      </c>
      <c r="G590">
        <f>ROUND(IF(ISERROR(VLOOKUP($B590&amp;$L590,'2 этап'!$A$2:$J$527,10,FALSE)),0,VLOOKUP($B590&amp;$L590,'2 этап'!$A$2:$J$527,10,FALSE)),2)</f>
        <v>164</v>
      </c>
      <c r="H590">
        <f>ROUND(IF(ISERROR(VLOOKUP($B590&amp;$L590,'3 этап'!$A$2:$J$527,9,FALSE)),0,VLOOKUP($B590&amp;$L590,'3 этап'!$A$2:$J$527,9,FALSE)),2)</f>
        <v>0</v>
      </c>
      <c r="I590">
        <f>ROUND(IF(ISERROR(VLOOKUP($B590&amp;$L590,'4 этап'!$A$2:$J$527,7,FALSE)),0,VLOOKUP($B590&amp;$L590,'4 этап'!$A$2:$J$527,7,FALSE)),2)</f>
        <v>169.7</v>
      </c>
      <c r="J590">
        <f>ROUND(IF(ISERROR(VLOOKUP($B590&amp;$L590,'5 этап'!$A$2:$N$527,13,FALSE)),0,VLOOKUP($B590&amp;$L590,'5 этап'!$A$2:$N$527,13,FALSE)),2)</f>
        <v>172.8</v>
      </c>
      <c r="K590">
        <f>LARGE(F590:I590,1)+LARGE(F590:I590,2)+LARGE(F590:I590,3)+J590</f>
        <v>669</v>
      </c>
      <c r="L590" t="s">
        <v>894</v>
      </c>
    </row>
    <row r="591" spans="1:12" x14ac:dyDescent="0.35">
      <c r="A591" s="3">
        <v>12</v>
      </c>
      <c r="B591" t="s">
        <v>396</v>
      </c>
      <c r="C591" t="s">
        <v>12</v>
      </c>
      <c r="D591">
        <v>18</v>
      </c>
      <c r="E591" t="s">
        <v>27</v>
      </c>
      <c r="F591">
        <f>ROUND(IF(ISERROR(VLOOKUP($B591&amp;$L591,'1 этап'!$A$4:$K$519,10,FALSE)),0,VLOOKUP($B591&amp;$L591,'1 этап'!$A$4:$K$519,10,FALSE)),2)</f>
        <v>147.19999999999999</v>
      </c>
      <c r="G591">
        <f>ROUND(IF(ISERROR(VLOOKUP($B591&amp;$L591,'2 этап'!$A$2:$J$527,10,FALSE)),0,VLOOKUP($B591&amp;$L591,'2 этап'!$A$2:$J$527,10,FALSE)),2)</f>
        <v>169.6</v>
      </c>
      <c r="H591">
        <f>ROUND(IF(ISERROR(VLOOKUP($B591&amp;$L591,'3 этап'!$A$2:$J$527,9,FALSE)),0,VLOOKUP($B591&amp;$L591,'3 этап'!$A$2:$J$527,9,FALSE)),2)</f>
        <v>0</v>
      </c>
      <c r="I591">
        <f>ROUND(IF(ISERROR(VLOOKUP($B591&amp;$L591,'4 этап'!$A$2:$J$527,7,FALSE)),0,VLOOKUP($B591&amp;$L591,'4 этап'!$A$2:$J$527,7,FALSE)),2)</f>
        <v>170.8</v>
      </c>
      <c r="J591">
        <f>ROUND(IF(ISERROR(VLOOKUP($B591&amp;$L591,'5 этап'!$A$2:$N$527,13,FALSE)),0,VLOOKUP($B591&amp;$L591,'5 этап'!$A$2:$N$527,13,FALSE)),2)</f>
        <v>179.9</v>
      </c>
      <c r="K591">
        <f>LARGE(F591:I591,1)+LARGE(F591:I591,2)+LARGE(F591:I591,3)+J591</f>
        <v>667.5</v>
      </c>
      <c r="L591" t="s">
        <v>894</v>
      </c>
    </row>
    <row r="592" spans="1:12" x14ac:dyDescent="0.35">
      <c r="A592" s="3">
        <v>13</v>
      </c>
      <c r="B592" t="s">
        <v>394</v>
      </c>
      <c r="C592" t="s">
        <v>12</v>
      </c>
      <c r="D592">
        <v>18</v>
      </c>
      <c r="E592" t="s">
        <v>51</v>
      </c>
      <c r="F592">
        <f>ROUND(IF(ISERROR(VLOOKUP($B592&amp;$L592,'1 этап'!$A$4:$K$519,10,FALSE)),0,VLOOKUP($B592&amp;$L592,'1 этап'!$A$4:$K$519,10,FALSE)),2)</f>
        <v>152.69999999999999</v>
      </c>
      <c r="G592">
        <f>ROUND(IF(ISERROR(VLOOKUP($B592&amp;$L592,'2 этап'!$A$2:$J$527,10,FALSE)),0,VLOOKUP($B592&amp;$L592,'2 этап'!$A$2:$J$527,10,FALSE)),2)</f>
        <v>172.1</v>
      </c>
      <c r="H592">
        <f>ROUND(IF(ISERROR(VLOOKUP($B592&amp;$L592,'3 этап'!$A$2:$J$527,9,FALSE)),0,VLOOKUP($B592&amp;$L592,'3 этап'!$A$2:$J$527,9,FALSE)),2)</f>
        <v>164.3</v>
      </c>
      <c r="I592">
        <f>ROUND(IF(ISERROR(VLOOKUP($B592&amp;$L592,'4 этап'!$A$2:$J$527,7,FALSE)),0,VLOOKUP($B592&amp;$L592,'4 этап'!$A$2:$J$527,7,FALSE)),2)</f>
        <v>170.1</v>
      </c>
      <c r="J592">
        <f>ROUND(IF(ISERROR(VLOOKUP($B592&amp;$L592,'5 этап'!$A$2:$N$527,13,FALSE)),0,VLOOKUP($B592&amp;$L592,'5 этап'!$A$2:$N$527,13,FALSE)),2)</f>
        <v>158.6</v>
      </c>
      <c r="K592">
        <f>LARGE(F592:I592,1)+LARGE(F592:I592,2)+LARGE(F592:I592,3)+J592</f>
        <v>665.1</v>
      </c>
      <c r="L592" t="s">
        <v>894</v>
      </c>
    </row>
    <row r="593" spans="1:12" x14ac:dyDescent="0.35">
      <c r="A593" s="3">
        <v>14</v>
      </c>
      <c r="B593" t="s">
        <v>395</v>
      </c>
      <c r="C593" t="s">
        <v>12</v>
      </c>
      <c r="D593">
        <v>18</v>
      </c>
      <c r="E593" t="s">
        <v>51</v>
      </c>
      <c r="F593">
        <f>ROUND(IF(ISERROR(VLOOKUP($B593&amp;$L593,'1 этап'!$A$4:$K$519,10,FALSE)),0,VLOOKUP($B593&amp;$L593,'1 этап'!$A$4:$K$519,10,FALSE)),2)</f>
        <v>151.9</v>
      </c>
      <c r="G593">
        <f>ROUND(IF(ISERROR(VLOOKUP($B593&amp;$L593,'2 этап'!$A$2:$J$527,10,FALSE)),0,VLOOKUP($B593&amp;$L593,'2 этап'!$A$2:$J$527,10,FALSE)),2)</f>
        <v>0</v>
      </c>
      <c r="H593">
        <f>ROUND(IF(ISERROR(VLOOKUP($B593&amp;$L593,'3 этап'!$A$2:$J$527,9,FALSE)),0,VLOOKUP($B593&amp;$L593,'3 этап'!$A$2:$J$527,9,FALSE)),2)</f>
        <v>169.6</v>
      </c>
      <c r="I593">
        <f>ROUND(IF(ISERROR(VLOOKUP($B593&amp;$L593,'4 этап'!$A$2:$J$527,7,FALSE)),0,VLOOKUP($B593&amp;$L593,'4 этап'!$A$2:$J$527,7,FALSE)),2)</f>
        <v>166.9</v>
      </c>
      <c r="J593">
        <f>ROUND(IF(ISERROR(VLOOKUP($B593&amp;$L593,'5 этап'!$A$2:$N$527,13,FALSE)),0,VLOOKUP($B593&amp;$L593,'5 этап'!$A$2:$N$527,13,FALSE)),2)</f>
        <v>170.9</v>
      </c>
      <c r="K593">
        <f>LARGE(F593:I593,1)+LARGE(F593:I593,2)+LARGE(F593:I593,3)+J593</f>
        <v>659.3</v>
      </c>
      <c r="L593" t="s">
        <v>894</v>
      </c>
    </row>
    <row r="594" spans="1:12" x14ac:dyDescent="0.35">
      <c r="A594" s="3">
        <v>15</v>
      </c>
      <c r="B594" t="s">
        <v>619</v>
      </c>
      <c r="C594" t="s">
        <v>12</v>
      </c>
      <c r="D594">
        <v>18</v>
      </c>
      <c r="E594" t="s">
        <v>27</v>
      </c>
      <c r="F594">
        <f>ROUND(IF(ISERROR(VLOOKUP($B594&amp;$L594,'1 этап'!$A$4:$K$519,10,FALSE)),0,VLOOKUP($B594&amp;$L594,'1 этап'!$A$4:$K$519,10,FALSE)),2)</f>
        <v>0</v>
      </c>
      <c r="G594">
        <f>ROUND(IF(ISERROR(VLOOKUP($B594&amp;$L594,'2 этап'!$A$2:$J$527,10,FALSE)),0,VLOOKUP($B594&amp;$L594,'2 этап'!$A$2:$J$527,10,FALSE)),2)</f>
        <v>190.8</v>
      </c>
      <c r="H594">
        <f>ROUND(IF(ISERROR(VLOOKUP($B594&amp;$L594,'3 этап'!$A$2:$J$527,9,FALSE)),0,VLOOKUP($B594&amp;$L594,'3 этап'!$A$2:$J$527,9,FALSE)),2)</f>
        <v>0</v>
      </c>
      <c r="I594">
        <f>ROUND(IF(ISERROR(VLOOKUP($B594&amp;$L594,'4 этап'!$A$2:$J$527,7,FALSE)),0,VLOOKUP($B594&amp;$L594,'4 этап'!$A$2:$J$527,7,FALSE)),2)</f>
        <v>179.3</v>
      </c>
      <c r="J594">
        <f>ROUND(IF(ISERROR(VLOOKUP($B594&amp;$L594,'5 этап'!$A$2:$N$527,13,FALSE)),0,VLOOKUP($B594&amp;$L594,'5 этап'!$A$2:$N$527,13,FALSE)),2)</f>
        <v>194.8</v>
      </c>
      <c r="K594">
        <f>LARGE(F594:I594,1)+LARGE(F594:I594,2)+LARGE(F594:I594,3)+J594</f>
        <v>564.90000000000009</v>
      </c>
      <c r="L594" t="s">
        <v>894</v>
      </c>
    </row>
    <row r="595" spans="1:12" x14ac:dyDescent="0.35">
      <c r="A595" s="3">
        <v>16</v>
      </c>
      <c r="B595" t="s">
        <v>406</v>
      </c>
      <c r="C595" t="s">
        <v>12</v>
      </c>
      <c r="D595">
        <v>18</v>
      </c>
      <c r="E595" t="s">
        <v>13</v>
      </c>
      <c r="F595">
        <f>ROUND(IF(ISERROR(VLOOKUP($B595&amp;$L595,'1 этап'!$A$4:$K$519,10,FALSE)),0,VLOOKUP($B595&amp;$L595,'1 этап'!$A$4:$K$519,10,FALSE)),2)</f>
        <v>110.7</v>
      </c>
      <c r="G595">
        <f>ROUND(IF(ISERROR(VLOOKUP($B595&amp;$L595,'2 этап'!$A$2:$J$527,10,FALSE)),0,VLOOKUP($B595&amp;$L595,'2 этап'!$A$2:$J$527,10,FALSE)),2)</f>
        <v>139.6</v>
      </c>
      <c r="H595">
        <f>ROUND(IF(ISERROR(VLOOKUP($B595&amp;$L595,'3 этап'!$A$2:$J$527,9,FALSE)),0,VLOOKUP($B595&amp;$L595,'3 этап'!$A$2:$J$527,9,FALSE)),2)</f>
        <v>0</v>
      </c>
      <c r="I595">
        <f>ROUND(IF(ISERROR(VLOOKUP($B595&amp;$L595,'4 этап'!$A$2:$J$527,7,FALSE)),0,VLOOKUP($B595&amp;$L595,'4 этап'!$A$2:$J$527,7,FALSE)),2)</f>
        <v>143.6</v>
      </c>
      <c r="J595">
        <f>ROUND(IF(ISERROR(VLOOKUP($B595&amp;$L595,'5 этап'!$A$2:$N$527,13,FALSE)),0,VLOOKUP($B595&amp;$L595,'5 этап'!$A$2:$N$527,13,FALSE)),2)</f>
        <v>152.80000000000001</v>
      </c>
      <c r="K595">
        <f>LARGE(F595:I595,1)+LARGE(F595:I595,2)+LARGE(F595:I595,3)+J595</f>
        <v>546.70000000000005</v>
      </c>
      <c r="L595" t="s">
        <v>894</v>
      </c>
    </row>
    <row r="596" spans="1:12" x14ac:dyDescent="0.35">
      <c r="A596" s="3">
        <v>17</v>
      </c>
      <c r="B596" t="s">
        <v>385</v>
      </c>
      <c r="C596" t="s">
        <v>12</v>
      </c>
      <c r="D596">
        <v>18</v>
      </c>
      <c r="E596" t="s">
        <v>27</v>
      </c>
      <c r="F596">
        <f>ROUND(IF(ISERROR(VLOOKUP($B596&amp;$L596,'1 этап'!$A$4:$K$519,10,FALSE)),0,VLOOKUP($B596&amp;$L596,'1 этап'!$A$4:$K$519,10,FALSE)),2)</f>
        <v>184</v>
      </c>
      <c r="G596">
        <f>ROUND(IF(ISERROR(VLOOKUP($B596&amp;$L596,'2 этап'!$A$2:$J$527,10,FALSE)),0,VLOOKUP($B596&amp;$L596,'2 этап'!$A$2:$J$527,10,FALSE)),2)</f>
        <v>194.8</v>
      </c>
      <c r="H596">
        <f>ROUND(IF(ISERROR(VLOOKUP($B596&amp;$L596,'3 этап'!$A$2:$J$527,9,FALSE)),0,VLOOKUP($B596&amp;$L596,'3 этап'!$A$2:$J$527,9,FALSE)),2)</f>
        <v>0</v>
      </c>
      <c r="I596">
        <f>ROUND(IF(ISERROR(VLOOKUP($B596&amp;$L596,'4 этап'!$A$2:$J$527,7,FALSE)),0,VLOOKUP($B596&amp;$L596,'4 этап'!$A$2:$J$527,7,FALSE)),2)</f>
        <v>0</v>
      </c>
      <c r="J596">
        <f>ROUND(IF(ISERROR(VLOOKUP($B596&amp;$L596,'5 этап'!$A$2:$N$527,13,FALSE)),0,VLOOKUP($B596&amp;$L596,'5 этап'!$A$2:$N$527,13,FALSE)),2)</f>
        <v>135.9</v>
      </c>
      <c r="K596">
        <f>LARGE(F596:I596,1)+LARGE(F596:I596,2)+LARGE(F596:I596,3)+J596</f>
        <v>514.70000000000005</v>
      </c>
      <c r="L596" t="s">
        <v>894</v>
      </c>
    </row>
    <row r="597" spans="1:12" x14ac:dyDescent="0.35">
      <c r="A597" s="3">
        <v>18</v>
      </c>
      <c r="B597" t="s">
        <v>409</v>
      </c>
      <c r="C597" t="s">
        <v>12</v>
      </c>
      <c r="D597">
        <v>18</v>
      </c>
      <c r="E597" t="s">
        <v>40</v>
      </c>
      <c r="F597">
        <f>ROUND(IF(ISERROR(VLOOKUP($B597&amp;$L597,'1 этап'!$A$4:$K$519,10,FALSE)),0,VLOOKUP($B597&amp;$L597,'1 этап'!$A$4:$K$519,10,FALSE)),2)</f>
        <v>96.6</v>
      </c>
      <c r="G597">
        <f>ROUND(IF(ISERROR(VLOOKUP($B597&amp;$L597,'2 этап'!$A$2:$J$527,10,FALSE)),0,VLOOKUP($B597&amp;$L597,'2 этап'!$A$2:$J$527,10,FALSE)),2)</f>
        <v>142.80000000000001</v>
      </c>
      <c r="H597">
        <f>ROUND(IF(ISERROR(VLOOKUP($B597&amp;$L597,'3 этап'!$A$2:$J$527,9,FALSE)),0,VLOOKUP($B597&amp;$L597,'3 этап'!$A$2:$J$527,9,FALSE)),2)</f>
        <v>136.80000000000001</v>
      </c>
      <c r="I597">
        <f>ROUND(IF(ISERROR(VLOOKUP($B597&amp;$L597,'4 этап'!$A$2:$J$527,7,FALSE)),0,VLOOKUP($B597&amp;$L597,'4 этап'!$A$2:$J$527,7,FALSE)),2)</f>
        <v>130.1</v>
      </c>
      <c r="J597">
        <f>ROUND(IF(ISERROR(VLOOKUP($B597&amp;$L597,'5 этап'!$A$2:$N$527,13,FALSE)),0,VLOOKUP($B597&amp;$L597,'5 этап'!$A$2:$N$527,13,FALSE)),2)</f>
        <v>95.7</v>
      </c>
      <c r="K597">
        <f>LARGE(F597:I597,1)+LARGE(F597:I597,2)+LARGE(F597:I597,3)+J597</f>
        <v>505.40000000000003</v>
      </c>
      <c r="L597" t="s">
        <v>894</v>
      </c>
    </row>
    <row r="598" spans="1:12" x14ac:dyDescent="0.35">
      <c r="A598" s="3">
        <v>19</v>
      </c>
      <c r="B598" t="s">
        <v>773</v>
      </c>
      <c r="C598" t="s">
        <v>12</v>
      </c>
      <c r="D598">
        <v>18</v>
      </c>
      <c r="E598" t="s">
        <v>528</v>
      </c>
      <c r="F598">
        <f>ROUND(IF(ISERROR(VLOOKUP($B598&amp;$L598,'1 этап'!$A$4:$K$519,10,FALSE)),0,VLOOKUP($B598&amp;$L598,'1 этап'!$A$4:$K$519,10,FALSE)),2)</f>
        <v>0</v>
      </c>
      <c r="G598">
        <f>ROUND(IF(ISERROR(VLOOKUP($B598&amp;$L598,'2 этап'!$A$2:$J$527,10,FALSE)),0,VLOOKUP($B598&amp;$L598,'2 этап'!$A$2:$J$527,10,FALSE)),2)</f>
        <v>0</v>
      </c>
      <c r="H598">
        <f>ROUND(IF(ISERROR(VLOOKUP($B598&amp;$L598,'3 этап'!$A$2:$J$527,9,FALSE)),0,VLOOKUP($B598&amp;$L598,'3 этап'!$A$2:$J$527,9,FALSE)),2)</f>
        <v>169.4</v>
      </c>
      <c r="I598">
        <f>ROUND(IF(ISERROR(VLOOKUP($B598&amp;$L598,'4 этап'!$A$2:$J$527,7,FALSE)),0,VLOOKUP($B598&amp;$L598,'4 этап'!$A$2:$J$527,7,FALSE)),2)</f>
        <v>152</v>
      </c>
      <c r="J598">
        <f>ROUND(IF(ISERROR(VLOOKUP($B598&amp;$L598,'5 этап'!$A$2:$N$527,13,FALSE)),0,VLOOKUP($B598&amp;$L598,'5 этап'!$A$2:$N$527,13,FALSE)),2)</f>
        <v>178.9</v>
      </c>
      <c r="K598">
        <f>LARGE(F598:I598,1)+LARGE(F598:I598,2)+LARGE(F598:I598,3)+J598</f>
        <v>500.29999999999995</v>
      </c>
      <c r="L598" t="s">
        <v>894</v>
      </c>
    </row>
    <row r="599" spans="1:12" x14ac:dyDescent="0.35">
      <c r="A599" s="3">
        <v>20</v>
      </c>
      <c r="B599" t="s">
        <v>393</v>
      </c>
      <c r="C599" t="s">
        <v>12</v>
      </c>
      <c r="D599">
        <v>18</v>
      </c>
      <c r="E599" t="s">
        <v>53</v>
      </c>
      <c r="F599">
        <f>ROUND(IF(ISERROR(VLOOKUP($B599&amp;$L599,'1 этап'!$A$4:$K$519,10,FALSE)),0,VLOOKUP($B599&amp;$L599,'1 этап'!$A$4:$K$519,10,FALSE)),2)</f>
        <v>154</v>
      </c>
      <c r="G599">
        <f>ROUND(IF(ISERROR(VLOOKUP($B599&amp;$L599,'2 этап'!$A$2:$J$527,10,FALSE)),0,VLOOKUP($B599&amp;$L599,'2 этап'!$A$2:$J$527,10,FALSE)),2)</f>
        <v>180.9</v>
      </c>
      <c r="H599">
        <f>ROUND(IF(ISERROR(VLOOKUP($B599&amp;$L599,'3 этап'!$A$2:$J$527,9,FALSE)),0,VLOOKUP($B599&amp;$L599,'3 этап'!$A$2:$J$527,9,FALSE)),2)</f>
        <v>0</v>
      </c>
      <c r="I599">
        <f>ROUND(IF(ISERROR(VLOOKUP($B599&amp;$L599,'4 этап'!$A$2:$J$527,7,FALSE)),0,VLOOKUP($B599&amp;$L599,'4 этап'!$A$2:$J$527,7,FALSE)),2)</f>
        <v>153</v>
      </c>
      <c r="J599">
        <f>ROUND(IF(ISERROR(VLOOKUP($B599&amp;$L599,'5 этап'!$A$2:$N$527,13,FALSE)),0,VLOOKUP($B599&amp;$L599,'5 этап'!$A$2:$N$527,13,FALSE)),2)</f>
        <v>0</v>
      </c>
      <c r="K599">
        <f>LARGE(F599:I599,1)+LARGE(F599:I599,2)+LARGE(F599:I599,3)+J599</f>
        <v>487.9</v>
      </c>
      <c r="L599" t="s">
        <v>894</v>
      </c>
    </row>
    <row r="600" spans="1:12" x14ac:dyDescent="0.35">
      <c r="A600" s="3">
        <v>21</v>
      </c>
      <c r="B600" t="s">
        <v>392</v>
      </c>
      <c r="C600" t="s">
        <v>12</v>
      </c>
      <c r="D600">
        <v>18</v>
      </c>
      <c r="E600" t="s">
        <v>64</v>
      </c>
      <c r="F600">
        <f>ROUND(IF(ISERROR(VLOOKUP($B600&amp;$L600,'1 этап'!$A$4:$K$519,10,FALSE)),0,VLOOKUP($B600&amp;$L600,'1 этап'!$A$4:$K$519,10,FALSE)),2)</f>
        <v>159.69999999999999</v>
      </c>
      <c r="G600">
        <f>ROUND(IF(ISERROR(VLOOKUP($B600&amp;$L600,'2 этап'!$A$2:$J$527,10,FALSE)),0,VLOOKUP($B600&amp;$L600,'2 этап'!$A$2:$J$527,10,FALSE)),2)</f>
        <v>0</v>
      </c>
      <c r="H600">
        <f>ROUND(IF(ISERROR(VLOOKUP($B600&amp;$L600,'3 этап'!$A$2:$J$527,9,FALSE)),0,VLOOKUP($B600&amp;$L600,'3 этап'!$A$2:$J$527,9,FALSE)),2)</f>
        <v>163.30000000000001</v>
      </c>
      <c r="I600">
        <f>ROUND(IF(ISERROR(VLOOKUP($B600&amp;$L600,'4 этап'!$A$2:$J$527,7,FALSE)),0,VLOOKUP($B600&amp;$L600,'4 этап'!$A$2:$J$527,7,FALSE)),2)</f>
        <v>163</v>
      </c>
      <c r="J600">
        <f>ROUND(IF(ISERROR(VLOOKUP($B600&amp;$L600,'5 этап'!$A$2:$N$527,13,FALSE)),0,VLOOKUP($B600&amp;$L600,'5 этап'!$A$2:$N$527,13,FALSE)),2)</f>
        <v>0</v>
      </c>
      <c r="K600">
        <f>LARGE(F600:I600,1)+LARGE(F600:I600,2)+LARGE(F600:I600,3)+J600</f>
        <v>486</v>
      </c>
      <c r="L600" t="s">
        <v>894</v>
      </c>
    </row>
    <row r="601" spans="1:12" x14ac:dyDescent="0.35">
      <c r="A601" s="3">
        <v>22</v>
      </c>
      <c r="B601" t="s">
        <v>391</v>
      </c>
      <c r="C601" t="s">
        <v>12</v>
      </c>
      <c r="D601">
        <v>18</v>
      </c>
      <c r="E601" t="s">
        <v>51</v>
      </c>
      <c r="F601">
        <f>ROUND(IF(ISERROR(VLOOKUP($B601&amp;$L601,'1 этап'!$A$4:$K$519,10,FALSE)),0,VLOOKUP($B601&amp;$L601,'1 этап'!$A$4:$K$519,10,FALSE)),2)</f>
        <v>159.80000000000001</v>
      </c>
      <c r="G601">
        <f>ROUND(IF(ISERROR(VLOOKUP($B601&amp;$L601,'2 этап'!$A$2:$J$527,10,FALSE)),0,VLOOKUP($B601&amp;$L601,'2 этап'!$A$2:$J$527,10,FALSE)),2)</f>
        <v>161.80000000000001</v>
      </c>
      <c r="H601">
        <f>ROUND(IF(ISERROR(VLOOKUP($B601&amp;$L601,'3 этап'!$A$2:$J$527,9,FALSE)),0,VLOOKUP($B601&amp;$L601,'3 этап'!$A$2:$J$527,9,FALSE)),2)</f>
        <v>138.69999999999999</v>
      </c>
      <c r="I601">
        <f>ROUND(IF(ISERROR(VLOOKUP($B601&amp;$L601,'4 этап'!$A$2:$J$527,7,FALSE)),0,VLOOKUP($B601&amp;$L601,'4 этап'!$A$2:$J$527,7,FALSE)),2)</f>
        <v>161.69999999999999</v>
      </c>
      <c r="J601">
        <f>ROUND(IF(ISERROR(VLOOKUP($B601&amp;$L601,'5 этап'!$A$2:$N$527,13,FALSE)),0,VLOOKUP($B601&amp;$L601,'5 этап'!$A$2:$N$527,13,FALSE)),2)</f>
        <v>0</v>
      </c>
      <c r="K601">
        <f>LARGE(F601:I601,1)+LARGE(F601:I601,2)+LARGE(F601:I601,3)+J601</f>
        <v>483.3</v>
      </c>
      <c r="L601" t="s">
        <v>894</v>
      </c>
    </row>
    <row r="602" spans="1:12" x14ac:dyDescent="0.35">
      <c r="A602" s="3">
        <v>23</v>
      </c>
      <c r="B602" t="s">
        <v>401</v>
      </c>
      <c r="C602" t="s">
        <v>12</v>
      </c>
      <c r="D602">
        <v>18</v>
      </c>
      <c r="E602" t="s">
        <v>85</v>
      </c>
      <c r="F602">
        <f>ROUND(IF(ISERROR(VLOOKUP($B602&amp;$L602,'1 этап'!$A$4:$K$519,10,FALSE)),0,VLOOKUP($B602&amp;$L602,'1 этап'!$A$4:$K$519,10,FALSE)),2)</f>
        <v>140.69999999999999</v>
      </c>
      <c r="G602">
        <f>ROUND(IF(ISERROR(VLOOKUP($B602&amp;$L602,'2 этап'!$A$2:$J$527,10,FALSE)),0,VLOOKUP($B602&amp;$L602,'2 этап'!$A$2:$J$527,10,FALSE)),2)</f>
        <v>173.9</v>
      </c>
      <c r="H602">
        <f>ROUND(IF(ISERROR(VLOOKUP($B602&amp;$L602,'3 этап'!$A$2:$J$527,9,FALSE)),0,VLOOKUP($B602&amp;$L602,'3 этап'!$A$2:$J$527,9,FALSE)),2)</f>
        <v>144.1</v>
      </c>
      <c r="I602">
        <f>ROUND(IF(ISERROR(VLOOKUP($B602&amp;$L602,'4 этап'!$A$2:$J$527,7,FALSE)),0,VLOOKUP($B602&amp;$L602,'4 этап'!$A$2:$J$527,7,FALSE)),2)</f>
        <v>157.30000000000001</v>
      </c>
      <c r="J602">
        <f>ROUND(IF(ISERROR(VLOOKUP($B602&amp;$L602,'5 этап'!$A$2:$N$527,13,FALSE)),0,VLOOKUP($B602&amp;$L602,'5 этап'!$A$2:$N$527,13,FALSE)),2)</f>
        <v>0</v>
      </c>
      <c r="K602">
        <f>LARGE(F602:I602,1)+LARGE(F602:I602,2)+LARGE(F602:I602,3)+J602</f>
        <v>475.30000000000007</v>
      </c>
      <c r="L602" t="s">
        <v>894</v>
      </c>
    </row>
    <row r="603" spans="1:12" x14ac:dyDescent="0.35">
      <c r="A603" s="3">
        <v>24</v>
      </c>
      <c r="B603" t="s">
        <v>404</v>
      </c>
      <c r="C603" t="s">
        <v>12</v>
      </c>
      <c r="D603">
        <v>18</v>
      </c>
      <c r="E603" t="s">
        <v>17</v>
      </c>
      <c r="F603">
        <f>ROUND(IF(ISERROR(VLOOKUP($B603&amp;$L603,'1 этап'!$A$4:$K$519,10,FALSE)),0,VLOOKUP($B603&amp;$L603,'1 этап'!$A$4:$K$519,10,FALSE)),2)</f>
        <v>120.8</v>
      </c>
      <c r="G603">
        <f>ROUND(IF(ISERROR(VLOOKUP($B603&amp;$L603,'2 этап'!$A$2:$J$527,10,FALSE)),0,VLOOKUP($B603&amp;$L603,'2 этап'!$A$2:$J$527,10,FALSE)),2)</f>
        <v>119.2</v>
      </c>
      <c r="H603">
        <f>ROUND(IF(ISERROR(VLOOKUP($B603&amp;$L603,'3 этап'!$A$2:$J$527,9,FALSE)),0,VLOOKUP($B603&amp;$L603,'3 этап'!$A$2:$J$527,9,FALSE)),2)</f>
        <v>171.7</v>
      </c>
      <c r="I603">
        <f>ROUND(IF(ISERROR(VLOOKUP($B603&amp;$L603,'4 этап'!$A$2:$J$527,7,FALSE)),0,VLOOKUP($B603&amp;$L603,'4 этап'!$A$2:$J$527,7,FALSE)),2)</f>
        <v>0</v>
      </c>
      <c r="J603">
        <f>ROUND(IF(ISERROR(VLOOKUP($B603&amp;$L603,'5 этап'!$A$2:$N$527,13,FALSE)),0,VLOOKUP($B603&amp;$L603,'5 этап'!$A$2:$N$527,13,FALSE)),2)</f>
        <v>0</v>
      </c>
      <c r="K603">
        <f>LARGE(F603:I603,1)+LARGE(F603:I603,2)+LARGE(F603:I603,3)+J603</f>
        <v>411.7</v>
      </c>
      <c r="L603" t="s">
        <v>894</v>
      </c>
    </row>
    <row r="604" spans="1:12" x14ac:dyDescent="0.35">
      <c r="A604" s="3">
        <v>25</v>
      </c>
      <c r="B604" t="s">
        <v>402</v>
      </c>
      <c r="C604" t="s">
        <v>12</v>
      </c>
      <c r="D604">
        <v>18</v>
      </c>
      <c r="E604" t="s">
        <v>40</v>
      </c>
      <c r="F604">
        <f>ROUND(IF(ISERROR(VLOOKUP($B604&amp;$L604,'1 этап'!$A$4:$K$519,10,FALSE)),0,VLOOKUP($B604&amp;$L604,'1 этап'!$A$4:$K$519,10,FALSE)),2)</f>
        <v>130.19999999999999</v>
      </c>
      <c r="G604">
        <f>ROUND(IF(ISERROR(VLOOKUP($B604&amp;$L604,'2 этап'!$A$2:$J$527,10,FALSE)),0,VLOOKUP($B604&amp;$L604,'2 этап'!$A$2:$J$527,10,FALSE)),2)</f>
        <v>0</v>
      </c>
      <c r="H604">
        <f>ROUND(IF(ISERROR(VLOOKUP($B604&amp;$L604,'3 этап'!$A$2:$J$527,9,FALSE)),0,VLOOKUP($B604&amp;$L604,'3 этап'!$A$2:$J$527,9,FALSE)),2)</f>
        <v>131.6</v>
      </c>
      <c r="I604">
        <f>ROUND(IF(ISERROR(VLOOKUP($B604&amp;$L604,'4 этап'!$A$2:$J$527,7,FALSE)),0,VLOOKUP($B604&amp;$L604,'4 этап'!$A$2:$J$527,7,FALSE)),2)</f>
        <v>147.80000000000001</v>
      </c>
      <c r="J604">
        <f>ROUND(IF(ISERROR(VLOOKUP($B604&amp;$L604,'5 этап'!$A$2:$N$527,13,FALSE)),0,VLOOKUP($B604&amp;$L604,'5 этап'!$A$2:$N$527,13,FALSE)),2)</f>
        <v>0</v>
      </c>
      <c r="K604">
        <f>LARGE(F604:I604,1)+LARGE(F604:I604,2)+LARGE(F604:I604,3)+J604</f>
        <v>409.59999999999997</v>
      </c>
      <c r="L604" t="s">
        <v>894</v>
      </c>
    </row>
    <row r="605" spans="1:12" x14ac:dyDescent="0.35">
      <c r="A605" s="3">
        <v>26</v>
      </c>
      <c r="B605" t="s">
        <v>771</v>
      </c>
      <c r="C605" t="s">
        <v>12</v>
      </c>
      <c r="D605">
        <v>18</v>
      </c>
      <c r="E605" t="s">
        <v>20</v>
      </c>
      <c r="F605">
        <f>ROUND(IF(ISERROR(VLOOKUP($B605&amp;$L605,'1 этап'!$A$4:$K$519,10,FALSE)),0,VLOOKUP($B605&amp;$L605,'1 этап'!$A$4:$K$519,10,FALSE)),2)</f>
        <v>0</v>
      </c>
      <c r="G605">
        <f>ROUND(IF(ISERROR(VLOOKUP($B605&amp;$L605,'2 этап'!$A$2:$J$527,10,FALSE)),0,VLOOKUP($B605&amp;$L605,'2 этап'!$A$2:$J$527,10,FALSE)),2)</f>
        <v>0</v>
      </c>
      <c r="H605">
        <f>ROUND(IF(ISERROR(VLOOKUP($B605&amp;$L605,'3 этап'!$A$2:$J$527,9,FALSE)),0,VLOOKUP($B605&amp;$L605,'3 этап'!$A$2:$J$527,9,FALSE)),2)</f>
        <v>200</v>
      </c>
      <c r="I605">
        <f>ROUND(IF(ISERROR(VLOOKUP($B605&amp;$L605,'4 этап'!$A$2:$J$527,7,FALSE)),0,VLOOKUP($B605&amp;$L605,'4 этап'!$A$2:$J$527,7,FALSE)),2)</f>
        <v>197.9</v>
      </c>
      <c r="J605">
        <f>ROUND(IF(ISERROR(VLOOKUP($B605&amp;$L605,'5 этап'!$A$2:$N$527,13,FALSE)),0,VLOOKUP($B605&amp;$L605,'5 этап'!$A$2:$N$527,13,FALSE)),2)</f>
        <v>0</v>
      </c>
      <c r="K605">
        <f>LARGE(F605:I605,1)+LARGE(F605:I605,2)+LARGE(F605:I605,3)+J605</f>
        <v>397.9</v>
      </c>
      <c r="L605" t="s">
        <v>894</v>
      </c>
    </row>
    <row r="606" spans="1:12" x14ac:dyDescent="0.35">
      <c r="A606" s="3">
        <v>27</v>
      </c>
      <c r="B606" t="s">
        <v>772</v>
      </c>
      <c r="C606" t="s">
        <v>12</v>
      </c>
      <c r="D606">
        <v>18</v>
      </c>
      <c r="E606" t="s">
        <v>34</v>
      </c>
      <c r="F606">
        <f>ROUND(IF(ISERROR(VLOOKUP($B606&amp;$L606,'1 этап'!$A$4:$K$519,10,FALSE)),0,VLOOKUP($B606&amp;$L606,'1 этап'!$A$4:$K$519,10,FALSE)),2)</f>
        <v>0</v>
      </c>
      <c r="G606">
        <f>ROUND(IF(ISERROR(VLOOKUP($B606&amp;$L606,'2 этап'!$A$2:$J$527,10,FALSE)),0,VLOOKUP($B606&amp;$L606,'2 этап'!$A$2:$J$527,10,FALSE)),2)</f>
        <v>0</v>
      </c>
      <c r="H606">
        <f>ROUND(IF(ISERROR(VLOOKUP($B606&amp;$L606,'3 этап'!$A$2:$J$527,9,FALSE)),0,VLOOKUP($B606&amp;$L606,'3 этап'!$A$2:$J$527,9,FALSE)),2)</f>
        <v>193.1</v>
      </c>
      <c r="I606">
        <f>ROUND(IF(ISERROR(VLOOKUP($B606&amp;$L606,'4 этап'!$A$2:$J$527,7,FALSE)),0,VLOOKUP($B606&amp;$L606,'4 этап'!$A$2:$J$527,7,FALSE)),2)</f>
        <v>195.3</v>
      </c>
      <c r="J606">
        <f>ROUND(IF(ISERROR(VLOOKUP($B606&amp;$L606,'5 этап'!$A$2:$N$527,13,FALSE)),0,VLOOKUP($B606&amp;$L606,'5 этап'!$A$2:$N$527,13,FALSE)),2)</f>
        <v>0</v>
      </c>
      <c r="K606">
        <f>LARGE(F606:I606,1)+LARGE(F606:I606,2)+LARGE(F606:I606,3)+J606</f>
        <v>388.4</v>
      </c>
      <c r="L606" t="s">
        <v>894</v>
      </c>
    </row>
    <row r="607" spans="1:12" x14ac:dyDescent="0.35">
      <c r="A607" s="3">
        <v>28</v>
      </c>
      <c r="B607" t="s">
        <v>407</v>
      </c>
      <c r="C607" t="s">
        <v>12</v>
      </c>
      <c r="D607">
        <v>18</v>
      </c>
      <c r="E607" t="s">
        <v>22</v>
      </c>
      <c r="F607">
        <f>ROUND(IF(ISERROR(VLOOKUP($B607&amp;$L607,'1 этап'!$A$4:$K$519,10,FALSE)),0,VLOOKUP($B607&amp;$L607,'1 этап'!$A$4:$K$519,10,FALSE)),2)</f>
        <v>105.7</v>
      </c>
      <c r="G607">
        <f>ROUND(IF(ISERROR(VLOOKUP($B607&amp;$L607,'2 этап'!$A$2:$J$527,10,FALSE)),0,VLOOKUP($B607&amp;$L607,'2 этап'!$A$2:$J$527,10,FALSE)),2)</f>
        <v>148.19999999999999</v>
      </c>
      <c r="H607">
        <f>ROUND(IF(ISERROR(VLOOKUP($B607&amp;$L607,'3 этап'!$A$2:$J$527,9,FALSE)),0,VLOOKUP($B607&amp;$L607,'3 этап'!$A$2:$J$527,9,FALSE)),2)</f>
        <v>123.4</v>
      </c>
      <c r="I607">
        <f>ROUND(IF(ISERROR(VLOOKUP($B607&amp;$L607,'4 этап'!$A$2:$J$527,7,FALSE)),0,VLOOKUP($B607&amp;$L607,'4 этап'!$A$2:$J$527,7,FALSE)),2)</f>
        <v>0</v>
      </c>
      <c r="J607">
        <f>ROUND(IF(ISERROR(VLOOKUP($B607&amp;$L607,'5 этап'!$A$2:$N$527,13,FALSE)),0,VLOOKUP($B607&amp;$L607,'5 этап'!$A$2:$N$527,13,FALSE)),2)</f>
        <v>0</v>
      </c>
      <c r="K607">
        <f>LARGE(F607:I607,1)+LARGE(F607:I607,2)+LARGE(F607:I607,3)+J607</f>
        <v>377.3</v>
      </c>
      <c r="L607" t="s">
        <v>894</v>
      </c>
    </row>
    <row r="608" spans="1:12" x14ac:dyDescent="0.35">
      <c r="A608" s="3">
        <v>29</v>
      </c>
      <c r="B608" t="s">
        <v>389</v>
      </c>
      <c r="C608" t="s">
        <v>12</v>
      </c>
      <c r="D608">
        <v>18</v>
      </c>
      <c r="E608" t="s">
        <v>17</v>
      </c>
      <c r="F608">
        <f>ROUND(IF(ISERROR(VLOOKUP($B608&amp;$L608,'1 этап'!$A$4:$K$519,10,FALSE)),0,VLOOKUP($B608&amp;$L608,'1 этап'!$A$4:$K$519,10,FALSE)),2)</f>
        <v>166.6</v>
      </c>
      <c r="G608">
        <f>ROUND(IF(ISERROR(VLOOKUP($B608&amp;$L608,'2 этап'!$A$2:$J$527,10,FALSE)),0,VLOOKUP($B608&amp;$L608,'2 этап'!$A$2:$J$527,10,FALSE)),2)</f>
        <v>180</v>
      </c>
      <c r="H608">
        <f>ROUND(IF(ISERROR(VLOOKUP($B608&amp;$L608,'3 этап'!$A$2:$J$527,9,FALSE)),0,VLOOKUP($B608&amp;$L608,'3 этап'!$A$2:$J$527,9,FALSE)),2)</f>
        <v>0</v>
      </c>
      <c r="I608">
        <f>ROUND(IF(ISERROR(VLOOKUP($B608&amp;$L608,'4 этап'!$A$2:$J$527,7,FALSE)),0,VLOOKUP($B608&amp;$L608,'4 этап'!$A$2:$J$527,7,FALSE)),2)</f>
        <v>0</v>
      </c>
      <c r="J608">
        <f>ROUND(IF(ISERROR(VLOOKUP($B608&amp;$L608,'5 этап'!$A$2:$N$527,13,FALSE)),0,VLOOKUP($B608&amp;$L608,'5 этап'!$A$2:$N$527,13,FALSE)),2)</f>
        <v>0</v>
      </c>
      <c r="K608">
        <f>LARGE(F608:I608,1)+LARGE(F608:I608,2)+LARGE(F608:I608,3)+J608</f>
        <v>346.6</v>
      </c>
      <c r="L608" t="s">
        <v>894</v>
      </c>
    </row>
    <row r="609" spans="1:12" x14ac:dyDescent="0.35">
      <c r="A609" s="3">
        <v>30</v>
      </c>
      <c r="B609" t="s">
        <v>623</v>
      </c>
      <c r="C609" t="s">
        <v>12</v>
      </c>
      <c r="D609">
        <v>18</v>
      </c>
      <c r="E609" t="s">
        <v>64</v>
      </c>
      <c r="F609">
        <f>ROUND(IF(ISERROR(VLOOKUP($B609&amp;$L609,'1 этап'!$A$4:$K$519,10,FALSE)),0,VLOOKUP($B609&amp;$L609,'1 этап'!$A$4:$K$519,10,FALSE)),2)</f>
        <v>0</v>
      </c>
      <c r="G609">
        <f>ROUND(IF(ISERROR(VLOOKUP($B609&amp;$L609,'2 этап'!$A$2:$J$527,10,FALSE)),0,VLOOKUP($B609&amp;$L609,'2 этап'!$A$2:$J$527,10,FALSE)),2)</f>
        <v>153.19999999999999</v>
      </c>
      <c r="H609">
        <f>ROUND(IF(ISERROR(VLOOKUP($B609&amp;$L609,'3 этап'!$A$2:$J$527,9,FALSE)),0,VLOOKUP($B609&amp;$L609,'3 этап'!$A$2:$J$527,9,FALSE)),2)</f>
        <v>0</v>
      </c>
      <c r="I609">
        <f>ROUND(IF(ISERROR(VLOOKUP($B609&amp;$L609,'4 этап'!$A$2:$J$527,7,FALSE)),0,VLOOKUP($B609&amp;$L609,'4 этап'!$A$2:$J$527,7,FALSE)),2)</f>
        <v>0</v>
      </c>
      <c r="J609">
        <f>ROUND(IF(ISERROR(VLOOKUP($B609&amp;$L609,'5 этап'!$A$2:$N$527,13,FALSE)),0,VLOOKUP($B609&amp;$L609,'5 этап'!$A$2:$N$527,13,FALSE)),2)</f>
        <v>177.5</v>
      </c>
      <c r="K609">
        <f>LARGE(F609:I609,1)+LARGE(F609:I609,2)+LARGE(F609:I609,3)+J609</f>
        <v>330.7</v>
      </c>
      <c r="L609" t="s">
        <v>894</v>
      </c>
    </row>
    <row r="610" spans="1:12" x14ac:dyDescent="0.35">
      <c r="A610" s="3">
        <v>31</v>
      </c>
      <c r="B610" t="s">
        <v>775</v>
      </c>
      <c r="C610" t="s">
        <v>12</v>
      </c>
      <c r="D610">
        <v>18</v>
      </c>
      <c r="E610" t="s">
        <v>51</v>
      </c>
      <c r="F610">
        <f>ROUND(IF(ISERROR(VLOOKUP($B610&amp;$L610,'1 этап'!$A$4:$K$519,10,FALSE)),0,VLOOKUP($B610&amp;$L610,'1 этап'!$A$4:$K$519,10,FALSE)),2)</f>
        <v>0</v>
      </c>
      <c r="G610">
        <f>ROUND(IF(ISERROR(VLOOKUP($B610&amp;$L610,'2 этап'!$A$2:$J$527,10,FALSE)),0,VLOOKUP($B610&amp;$L610,'2 этап'!$A$2:$J$527,10,FALSE)),2)</f>
        <v>0</v>
      </c>
      <c r="H610">
        <f>ROUND(IF(ISERROR(VLOOKUP($B610&amp;$L610,'3 этап'!$A$2:$J$527,9,FALSE)),0,VLOOKUP($B610&amp;$L610,'3 этап'!$A$2:$J$527,9,FALSE)),2)</f>
        <v>157.1</v>
      </c>
      <c r="I610">
        <f>ROUND(IF(ISERROR(VLOOKUP($B610&amp;$L610,'4 этап'!$A$2:$J$527,7,FALSE)),0,VLOOKUP($B610&amp;$L610,'4 этап'!$A$2:$J$527,7,FALSE)),2)</f>
        <v>0</v>
      </c>
      <c r="J610">
        <f>ROUND(IF(ISERROR(VLOOKUP($B610&amp;$L610,'5 этап'!$A$2:$N$527,13,FALSE)),0,VLOOKUP($B610&amp;$L610,'5 этап'!$A$2:$N$527,13,FALSE)),2)</f>
        <v>161.6</v>
      </c>
      <c r="K610">
        <f>LARGE(F610:I610,1)+LARGE(F610:I610,2)+LARGE(F610:I610,3)+J610</f>
        <v>318.7</v>
      </c>
      <c r="L610" t="s">
        <v>894</v>
      </c>
    </row>
    <row r="611" spans="1:12" x14ac:dyDescent="0.35">
      <c r="A611" s="3">
        <v>32</v>
      </c>
      <c r="B611" t="s">
        <v>774</v>
      </c>
      <c r="C611" t="s">
        <v>12</v>
      </c>
      <c r="D611">
        <v>18</v>
      </c>
      <c r="E611" t="s">
        <v>45</v>
      </c>
      <c r="F611">
        <f>ROUND(IF(ISERROR(VLOOKUP($B611&amp;$L611,'1 этап'!$A$4:$K$519,10,FALSE)),0,VLOOKUP($B611&amp;$L611,'1 этап'!$A$4:$K$519,10,FALSE)),2)</f>
        <v>0</v>
      </c>
      <c r="G611">
        <f>ROUND(IF(ISERROR(VLOOKUP($B611&amp;$L611,'2 этап'!$A$2:$J$527,10,FALSE)),0,VLOOKUP($B611&amp;$L611,'2 этап'!$A$2:$J$527,10,FALSE)),2)</f>
        <v>0</v>
      </c>
      <c r="H611">
        <f>ROUND(IF(ISERROR(VLOOKUP($B611&amp;$L611,'3 этап'!$A$2:$J$527,9,FALSE)),0,VLOOKUP($B611&amp;$L611,'3 этап'!$A$2:$J$527,9,FALSE)),2)</f>
        <v>163.5</v>
      </c>
      <c r="I611">
        <f>ROUND(IF(ISERROR(VLOOKUP($B611&amp;$L611,'4 этап'!$A$2:$J$527,7,FALSE)),0,VLOOKUP($B611&amp;$L611,'4 этап'!$A$2:$J$527,7,FALSE)),2)</f>
        <v>154.80000000000001</v>
      </c>
      <c r="J611">
        <f>ROUND(IF(ISERROR(VLOOKUP($B611&amp;$L611,'5 этап'!$A$2:$N$527,13,FALSE)),0,VLOOKUP($B611&amp;$L611,'5 этап'!$A$2:$N$527,13,FALSE)),2)</f>
        <v>0</v>
      </c>
      <c r="K611">
        <f>LARGE(F611:I611,1)+LARGE(F611:I611,2)+LARGE(F611:I611,3)+J611</f>
        <v>318.3</v>
      </c>
      <c r="L611" t="s">
        <v>894</v>
      </c>
    </row>
    <row r="612" spans="1:12" x14ac:dyDescent="0.35">
      <c r="A612" s="3">
        <v>33</v>
      </c>
      <c r="B612" t="s">
        <v>399</v>
      </c>
      <c r="C612" t="s">
        <v>12</v>
      </c>
      <c r="D612">
        <v>18</v>
      </c>
      <c r="E612" t="s">
        <v>22</v>
      </c>
      <c r="F612">
        <f>ROUND(IF(ISERROR(VLOOKUP($B612&amp;$L612,'1 этап'!$A$4:$K$519,10,FALSE)),0,VLOOKUP($B612&amp;$L612,'1 этап'!$A$4:$K$519,10,FALSE)),2)</f>
        <v>143.80000000000001</v>
      </c>
      <c r="G612">
        <f>ROUND(IF(ISERROR(VLOOKUP($B612&amp;$L612,'2 этап'!$A$2:$J$527,10,FALSE)),0,VLOOKUP($B612&amp;$L612,'2 этап'!$A$2:$J$527,10,FALSE)),2)</f>
        <v>0</v>
      </c>
      <c r="H612">
        <f>ROUND(IF(ISERROR(VLOOKUP($B612&amp;$L612,'3 этап'!$A$2:$J$527,9,FALSE)),0,VLOOKUP($B612&amp;$L612,'3 этап'!$A$2:$J$527,9,FALSE)),2)</f>
        <v>168.5</v>
      </c>
      <c r="I612">
        <f>ROUND(IF(ISERROR(VLOOKUP($B612&amp;$L612,'4 этап'!$A$2:$J$527,7,FALSE)),0,VLOOKUP($B612&amp;$L612,'4 этап'!$A$2:$J$527,7,FALSE)),2)</f>
        <v>0</v>
      </c>
      <c r="J612">
        <f>ROUND(IF(ISERROR(VLOOKUP($B612&amp;$L612,'5 этап'!$A$2:$N$527,13,FALSE)),0,VLOOKUP($B612&amp;$L612,'5 этап'!$A$2:$N$527,13,FALSE)),2)</f>
        <v>0</v>
      </c>
      <c r="K612">
        <f>LARGE(F612:I612,1)+LARGE(F612:I612,2)+LARGE(F612:I612,3)+J612</f>
        <v>312.3</v>
      </c>
      <c r="L612" t="s">
        <v>894</v>
      </c>
    </row>
    <row r="613" spans="1:12" x14ac:dyDescent="0.35">
      <c r="A613" s="3">
        <v>34</v>
      </c>
      <c r="B613" t="s">
        <v>622</v>
      </c>
      <c r="C613" t="s">
        <v>12</v>
      </c>
      <c r="D613">
        <v>18</v>
      </c>
      <c r="E613" t="s">
        <v>40</v>
      </c>
      <c r="F613">
        <f>ROUND(IF(ISERROR(VLOOKUP($B613&amp;$L613,'1 этап'!$A$4:$K$519,10,FALSE)),0,VLOOKUP($B613&amp;$L613,'1 этап'!$A$4:$K$519,10,FALSE)),2)</f>
        <v>0</v>
      </c>
      <c r="G613">
        <f>ROUND(IF(ISERROR(VLOOKUP($B613&amp;$L613,'2 этап'!$A$2:$J$527,10,FALSE)),0,VLOOKUP($B613&amp;$L613,'2 этап'!$A$2:$J$527,10,FALSE)),2)</f>
        <v>154.9</v>
      </c>
      <c r="H613">
        <f>ROUND(IF(ISERROR(VLOOKUP($B613&amp;$L613,'3 этап'!$A$2:$J$527,9,FALSE)),0,VLOOKUP($B613&amp;$L613,'3 этап'!$A$2:$J$527,9,FALSE)),2)</f>
        <v>153.19999999999999</v>
      </c>
      <c r="I613">
        <f>ROUND(IF(ISERROR(VLOOKUP($B613&amp;$L613,'4 этап'!$A$2:$J$527,7,FALSE)),0,VLOOKUP($B613&amp;$L613,'4 этап'!$A$2:$J$527,7,FALSE)),2)</f>
        <v>0</v>
      </c>
      <c r="J613">
        <f>ROUND(IF(ISERROR(VLOOKUP($B613&amp;$L613,'5 этап'!$A$2:$N$527,13,FALSE)),0,VLOOKUP($B613&amp;$L613,'5 этап'!$A$2:$N$527,13,FALSE)),2)</f>
        <v>0</v>
      </c>
      <c r="K613">
        <f>LARGE(F613:I613,1)+LARGE(F613:I613,2)+LARGE(F613:I613,3)+J613</f>
        <v>308.10000000000002</v>
      </c>
      <c r="L613" t="s">
        <v>894</v>
      </c>
    </row>
    <row r="614" spans="1:12" x14ac:dyDescent="0.35">
      <c r="A614" s="3">
        <v>35</v>
      </c>
      <c r="B614" t="s">
        <v>400</v>
      </c>
      <c r="C614" t="s">
        <v>12</v>
      </c>
      <c r="D614">
        <v>18</v>
      </c>
      <c r="E614" t="s">
        <v>34</v>
      </c>
      <c r="F614">
        <f>ROUND(IF(ISERROR(VLOOKUP($B614&amp;$L614,'1 этап'!$A$4:$K$519,10,FALSE)),0,VLOOKUP($B614&amp;$L614,'1 этап'!$A$4:$K$519,10,FALSE)),2)</f>
        <v>142.4</v>
      </c>
      <c r="G614">
        <f>ROUND(IF(ISERROR(VLOOKUP($B614&amp;$L614,'2 этап'!$A$2:$J$527,10,FALSE)),0,VLOOKUP($B614&amp;$L614,'2 этап'!$A$2:$J$527,10,FALSE)),2)</f>
        <v>0</v>
      </c>
      <c r="H614">
        <f>ROUND(IF(ISERROR(VLOOKUP($B614&amp;$L614,'3 этап'!$A$2:$J$527,9,FALSE)),0,VLOOKUP($B614&amp;$L614,'3 этап'!$A$2:$J$527,9,FALSE)),2)</f>
        <v>0</v>
      </c>
      <c r="I614">
        <f>ROUND(IF(ISERROR(VLOOKUP($B614&amp;$L614,'4 этап'!$A$2:$J$527,7,FALSE)),0,VLOOKUP($B614&amp;$L614,'4 этап'!$A$2:$J$527,7,FALSE)),2)</f>
        <v>158.4</v>
      </c>
      <c r="J614">
        <f>ROUND(IF(ISERROR(VLOOKUP($B614&amp;$L614,'5 этап'!$A$2:$N$527,13,FALSE)),0,VLOOKUP($B614&amp;$L614,'5 этап'!$A$2:$N$527,13,FALSE)),2)</f>
        <v>0</v>
      </c>
      <c r="K614">
        <f>LARGE(F614:I614,1)+LARGE(F614:I614,2)+LARGE(F614:I614,3)+J614</f>
        <v>300.8</v>
      </c>
      <c r="L614" t="s">
        <v>894</v>
      </c>
    </row>
    <row r="615" spans="1:12" x14ac:dyDescent="0.35">
      <c r="A615" s="3">
        <v>36</v>
      </c>
      <c r="B615" t="s">
        <v>410</v>
      </c>
      <c r="C615" t="s">
        <v>12</v>
      </c>
      <c r="D615">
        <v>18</v>
      </c>
      <c r="E615" t="s">
        <v>53</v>
      </c>
      <c r="F615">
        <f>ROUND(IF(ISERROR(VLOOKUP($B615&amp;$L615,'1 этап'!$A$4:$K$519,10,FALSE)),0,VLOOKUP($B615&amp;$L615,'1 этап'!$A$4:$K$519,10,FALSE)),2)</f>
        <v>95.8</v>
      </c>
      <c r="G615">
        <f>ROUND(IF(ISERROR(VLOOKUP($B615&amp;$L615,'2 этап'!$A$2:$J$527,10,FALSE)),0,VLOOKUP($B615&amp;$L615,'2 этап'!$A$2:$J$527,10,FALSE)),2)</f>
        <v>175.5</v>
      </c>
      <c r="H615">
        <f>ROUND(IF(ISERROR(VLOOKUP($B615&amp;$L615,'3 этап'!$A$2:$J$527,9,FALSE)),0,VLOOKUP($B615&amp;$L615,'3 этап'!$A$2:$J$527,9,FALSE)),2)</f>
        <v>0</v>
      </c>
      <c r="I615">
        <f>ROUND(IF(ISERROR(VLOOKUP($B615&amp;$L615,'4 этап'!$A$2:$J$527,7,FALSE)),0,VLOOKUP($B615&amp;$L615,'4 этап'!$A$2:$J$527,7,FALSE)),2)</f>
        <v>0</v>
      </c>
      <c r="J615">
        <f>ROUND(IF(ISERROR(VLOOKUP($B615&amp;$L615,'5 этап'!$A$2:$N$527,13,FALSE)),0,VLOOKUP($B615&amp;$L615,'5 этап'!$A$2:$N$527,13,FALSE)),2)</f>
        <v>0</v>
      </c>
      <c r="K615">
        <f>LARGE(F615:I615,1)+LARGE(F615:I615,2)+LARGE(F615:I615,3)+J615</f>
        <v>271.3</v>
      </c>
      <c r="L615" t="s">
        <v>894</v>
      </c>
    </row>
    <row r="616" spans="1:12" x14ac:dyDescent="0.35">
      <c r="A616" s="3">
        <v>37</v>
      </c>
      <c r="B616" t="s">
        <v>403</v>
      </c>
      <c r="C616" t="s">
        <v>12</v>
      </c>
      <c r="D616">
        <v>18</v>
      </c>
      <c r="E616" t="s">
        <v>22</v>
      </c>
      <c r="F616">
        <f>ROUND(IF(ISERROR(VLOOKUP($B616&amp;$L616,'1 этап'!$A$4:$K$519,10,FALSE)),0,VLOOKUP($B616&amp;$L616,'1 этап'!$A$4:$K$519,10,FALSE)),2)</f>
        <v>127.5</v>
      </c>
      <c r="G616">
        <f>ROUND(IF(ISERROR(VLOOKUP($B616&amp;$L616,'2 этап'!$A$2:$J$527,10,FALSE)),0,VLOOKUP($B616&amp;$L616,'2 этап'!$A$2:$J$527,10,FALSE)),2)</f>
        <v>0</v>
      </c>
      <c r="H616">
        <f>ROUND(IF(ISERROR(VLOOKUP($B616&amp;$L616,'3 этап'!$A$2:$J$527,9,FALSE)),0,VLOOKUP($B616&amp;$L616,'3 этап'!$A$2:$J$527,9,FALSE)),2)</f>
        <v>0</v>
      </c>
      <c r="I616">
        <f>ROUND(IF(ISERROR(VLOOKUP($B616&amp;$L616,'4 этап'!$A$2:$J$527,7,FALSE)),0,VLOOKUP($B616&amp;$L616,'4 этап'!$A$2:$J$527,7,FALSE)),2)</f>
        <v>0</v>
      </c>
      <c r="J616">
        <f>ROUND(IF(ISERROR(VLOOKUP($B616&amp;$L616,'5 этап'!$A$2:$N$527,13,FALSE)),0,VLOOKUP($B616&amp;$L616,'5 этап'!$A$2:$N$527,13,FALSE)),2)</f>
        <v>138.69999999999999</v>
      </c>
      <c r="K616">
        <f>LARGE(F616:I616,1)+LARGE(F616:I616,2)+LARGE(F616:I616,3)+J616</f>
        <v>266.2</v>
      </c>
      <c r="L616" t="s">
        <v>894</v>
      </c>
    </row>
    <row r="617" spans="1:12" x14ac:dyDescent="0.35">
      <c r="A617" s="3">
        <v>38</v>
      </c>
      <c r="B617" t="s">
        <v>408</v>
      </c>
      <c r="C617" t="s">
        <v>12</v>
      </c>
      <c r="D617">
        <v>18</v>
      </c>
      <c r="E617" t="s">
        <v>40</v>
      </c>
      <c r="F617">
        <f>ROUND(IF(ISERROR(VLOOKUP($B617&amp;$L617,'1 этап'!$A$4:$K$519,10,FALSE)),0,VLOOKUP($B617&amp;$L617,'1 этап'!$A$4:$K$519,10,FALSE)),2)</f>
        <v>98.2</v>
      </c>
      <c r="G617">
        <f>ROUND(IF(ISERROR(VLOOKUP($B617&amp;$L617,'2 этап'!$A$2:$J$527,10,FALSE)),0,VLOOKUP($B617&amp;$L617,'2 этап'!$A$2:$J$527,10,FALSE)),2)</f>
        <v>0</v>
      </c>
      <c r="H617">
        <f>ROUND(IF(ISERROR(VLOOKUP($B617&amp;$L617,'3 этап'!$A$2:$J$527,9,FALSE)),0,VLOOKUP($B617&amp;$L617,'3 этап'!$A$2:$J$527,9,FALSE)),2)</f>
        <v>0</v>
      </c>
      <c r="I617">
        <f>ROUND(IF(ISERROR(VLOOKUP($B617&amp;$L617,'4 этап'!$A$2:$J$527,7,FALSE)),0,VLOOKUP($B617&amp;$L617,'4 этап'!$A$2:$J$527,7,FALSE)),2)</f>
        <v>0</v>
      </c>
      <c r="J617">
        <f>ROUND(IF(ISERROR(VLOOKUP($B617&amp;$L617,'5 этап'!$A$2:$N$527,13,FALSE)),0,VLOOKUP($B617&amp;$L617,'5 этап'!$A$2:$N$527,13,FALSE)),2)</f>
        <v>160.1</v>
      </c>
      <c r="K617">
        <f>LARGE(F617:I617,1)+LARGE(F617:I617,2)+LARGE(F617:I617,3)+J617</f>
        <v>258.3</v>
      </c>
      <c r="L617" t="s">
        <v>894</v>
      </c>
    </row>
    <row r="618" spans="1:12" x14ac:dyDescent="0.35">
      <c r="A618" s="3">
        <v>39</v>
      </c>
      <c r="B618" t="s">
        <v>405</v>
      </c>
      <c r="C618" t="s">
        <v>12</v>
      </c>
      <c r="D618">
        <v>18</v>
      </c>
      <c r="E618" t="s">
        <v>25</v>
      </c>
      <c r="F618">
        <f>ROUND(IF(ISERROR(VLOOKUP($B618&amp;$L618,'1 этап'!$A$4:$K$519,10,FALSE)),0,VLOOKUP($B618&amp;$L618,'1 этап'!$A$4:$K$519,10,FALSE)),2)</f>
        <v>115.1</v>
      </c>
      <c r="G618">
        <f>ROUND(IF(ISERROR(VLOOKUP($B618&amp;$L618,'2 этап'!$A$2:$J$527,10,FALSE)),0,VLOOKUP($B618&amp;$L618,'2 этап'!$A$2:$J$527,10,FALSE)),2)</f>
        <v>0</v>
      </c>
      <c r="H618">
        <f>ROUND(IF(ISERROR(VLOOKUP($B618&amp;$L618,'3 этап'!$A$2:$J$527,9,FALSE)),0,VLOOKUP($B618&amp;$L618,'3 этап'!$A$2:$J$527,9,FALSE)),2)</f>
        <v>134.30000000000001</v>
      </c>
      <c r="I618">
        <f>ROUND(IF(ISERROR(VLOOKUP($B618&amp;$L618,'4 этап'!$A$2:$J$527,7,FALSE)),0,VLOOKUP($B618&amp;$L618,'4 этап'!$A$2:$J$527,7,FALSE)),2)</f>
        <v>0</v>
      </c>
      <c r="J618">
        <f>ROUND(IF(ISERROR(VLOOKUP($B618&amp;$L618,'5 этап'!$A$2:$N$527,13,FALSE)),0,VLOOKUP($B618&amp;$L618,'5 этап'!$A$2:$N$527,13,FALSE)),2)</f>
        <v>0</v>
      </c>
      <c r="K618">
        <f>LARGE(F618:I618,1)+LARGE(F618:I618,2)+LARGE(F618:I618,3)+J618</f>
        <v>249.4</v>
      </c>
      <c r="L618" t="s">
        <v>894</v>
      </c>
    </row>
    <row r="619" spans="1:12" x14ac:dyDescent="0.35">
      <c r="A619" s="3">
        <v>40</v>
      </c>
      <c r="B619" t="s">
        <v>778</v>
      </c>
      <c r="C619" t="s">
        <v>12</v>
      </c>
      <c r="D619">
        <v>18</v>
      </c>
      <c r="E619" t="s">
        <v>529</v>
      </c>
      <c r="F619">
        <f>ROUND(IF(ISERROR(VLOOKUP($B619&amp;$L619,'1 этап'!$A$4:$K$519,10,FALSE)),0,VLOOKUP($B619&amp;$L619,'1 этап'!$A$4:$K$519,10,FALSE)),2)</f>
        <v>0</v>
      </c>
      <c r="G619">
        <f>ROUND(IF(ISERROR(VLOOKUP($B619&amp;$L619,'2 этап'!$A$2:$J$527,10,FALSE)),0,VLOOKUP($B619&amp;$L619,'2 этап'!$A$2:$J$527,10,FALSE)),2)</f>
        <v>0</v>
      </c>
      <c r="H619">
        <f>ROUND(IF(ISERROR(VLOOKUP($B619&amp;$L619,'3 этап'!$A$2:$J$527,9,FALSE)),0,VLOOKUP($B619&amp;$L619,'3 этап'!$A$2:$J$527,9,FALSE)),2)</f>
        <v>125.1</v>
      </c>
      <c r="I619">
        <f>ROUND(IF(ISERROR(VLOOKUP($B619&amp;$L619,'4 этап'!$A$2:$J$527,7,FALSE)),0,VLOOKUP($B619&amp;$L619,'4 этап'!$A$2:$J$527,7,FALSE)),2)</f>
        <v>0</v>
      </c>
      <c r="J619">
        <f>ROUND(IF(ISERROR(VLOOKUP($B619&amp;$L619,'5 этап'!$A$2:$N$527,13,FALSE)),0,VLOOKUP($B619&amp;$L619,'5 этап'!$A$2:$N$527,13,FALSE)),2)</f>
        <v>118.5</v>
      </c>
      <c r="K619">
        <f>LARGE(F619:I619,1)+LARGE(F619:I619,2)+LARGE(F619:I619,3)+J619</f>
        <v>243.6</v>
      </c>
      <c r="L619" t="s">
        <v>894</v>
      </c>
    </row>
    <row r="620" spans="1:12" x14ac:dyDescent="0.35">
      <c r="A620" s="3">
        <v>41</v>
      </c>
      <c r="B620" t="s">
        <v>412</v>
      </c>
      <c r="C620" t="s">
        <v>12</v>
      </c>
      <c r="D620">
        <v>18</v>
      </c>
      <c r="E620" t="s">
        <v>22</v>
      </c>
      <c r="F620">
        <f>ROUND(IF(ISERROR(VLOOKUP($B620&amp;$L620,'1 этап'!$A$4:$K$519,10,FALSE)),0,VLOOKUP($B620&amp;$L620,'1 этап'!$A$4:$K$519,10,FALSE)),2)</f>
        <v>72.099999999999994</v>
      </c>
      <c r="G620">
        <f>ROUND(IF(ISERROR(VLOOKUP($B620&amp;$L620,'2 этап'!$A$2:$J$527,10,FALSE)),0,VLOOKUP($B620&amp;$L620,'2 этап'!$A$2:$J$527,10,FALSE)),2)</f>
        <v>131.6</v>
      </c>
      <c r="H620">
        <f>ROUND(IF(ISERROR(VLOOKUP($B620&amp;$L620,'3 этап'!$A$2:$J$527,9,FALSE)),0,VLOOKUP($B620&amp;$L620,'3 этап'!$A$2:$J$527,9,FALSE)),2)</f>
        <v>0</v>
      </c>
      <c r="I620">
        <f>ROUND(IF(ISERROR(VLOOKUP($B620&amp;$L620,'4 этап'!$A$2:$J$527,7,FALSE)),0,VLOOKUP($B620&amp;$L620,'4 этап'!$A$2:$J$527,7,FALSE)),2)</f>
        <v>0</v>
      </c>
      <c r="J620">
        <f>ROUND(IF(ISERROR(VLOOKUP($B620&amp;$L620,'5 этап'!$A$2:$N$527,13,FALSE)),0,VLOOKUP($B620&amp;$L620,'5 этап'!$A$2:$N$527,13,FALSE)),2)</f>
        <v>0</v>
      </c>
      <c r="K620">
        <f>LARGE(F620:I620,1)+LARGE(F620:I620,2)+LARGE(F620:I620,3)+J620</f>
        <v>203.7</v>
      </c>
      <c r="L620" t="s">
        <v>894</v>
      </c>
    </row>
    <row r="621" spans="1:12" x14ac:dyDescent="0.35">
      <c r="A621" s="3">
        <v>42</v>
      </c>
      <c r="B621" t="s">
        <v>861</v>
      </c>
      <c r="C621" t="s">
        <v>64</v>
      </c>
      <c r="F621">
        <f>ROUND(IF(ISERROR(VLOOKUP($B621&amp;$L621,'1 этап'!$A$4:$K$519,10,FALSE)),0,VLOOKUP($B621&amp;$L621,'1 этап'!$A$4:$K$519,10,FALSE)),2)</f>
        <v>0</v>
      </c>
      <c r="G621">
        <f>ROUND(IF(ISERROR(VLOOKUP($B621&amp;$L621,'2 этап'!$A$2:$J$527,10,FALSE)),0,VLOOKUP($B621&amp;$L621,'2 этап'!$A$2:$J$527,10,FALSE)),2)</f>
        <v>0</v>
      </c>
      <c r="H621">
        <f>ROUND(IF(ISERROR(VLOOKUP($B621&amp;$L621,'3 этап'!$A$2:$J$527,9,FALSE)),0,VLOOKUP($B621&amp;$L621,'3 этап'!$A$2:$J$527,9,FALSE)),2)</f>
        <v>0</v>
      </c>
      <c r="I621">
        <f>ROUND(IF(ISERROR(VLOOKUP($B621&amp;$L621,'4 этап'!$A$2:$J$527,7,FALSE)),0,VLOOKUP($B621&amp;$L621,'4 этап'!$A$2:$J$527,7,FALSE)),2)</f>
        <v>189.9</v>
      </c>
      <c r="J621">
        <f>ROUND(IF(ISERROR(VLOOKUP($B621&amp;$L621,'5 этап'!$A$2:$N$527,13,FALSE)),0,VLOOKUP($B621&amp;$L621,'5 этап'!$A$2:$N$527,13,FALSE)),2)</f>
        <v>0</v>
      </c>
      <c r="K621">
        <f>LARGE(F621:I621,1)+LARGE(F621:I621,2)+LARGE(F621:I621,3)+J621</f>
        <v>189.9</v>
      </c>
      <c r="L621" t="s">
        <v>894</v>
      </c>
    </row>
    <row r="622" spans="1:12" x14ac:dyDescent="0.35">
      <c r="A622" s="3">
        <v>43</v>
      </c>
      <c r="B622" t="s">
        <v>414</v>
      </c>
      <c r="C622" t="s">
        <v>12</v>
      </c>
      <c r="D622">
        <v>18</v>
      </c>
      <c r="E622" t="s">
        <v>17</v>
      </c>
      <c r="F622">
        <f>ROUND(IF(ISERROR(VLOOKUP($B622&amp;$L622,'1 этап'!$A$4:$K$519,10,FALSE)),0,VLOOKUP($B622&amp;$L622,'1 этап'!$A$4:$K$519,10,FALSE)),2)</f>
        <v>53.5</v>
      </c>
      <c r="G622">
        <f>ROUND(IF(ISERROR(VLOOKUP($B622&amp;$L622,'2 этап'!$A$2:$J$527,10,FALSE)),0,VLOOKUP($B622&amp;$L622,'2 этап'!$A$2:$J$527,10,FALSE)),2)</f>
        <v>109.7</v>
      </c>
      <c r="H622">
        <f>ROUND(IF(ISERROR(VLOOKUP($B622&amp;$L622,'3 этап'!$A$2:$J$527,9,FALSE)),0,VLOOKUP($B622&amp;$L622,'3 этап'!$A$2:$J$527,9,FALSE)),2)</f>
        <v>0</v>
      </c>
      <c r="I622">
        <f>ROUND(IF(ISERROR(VLOOKUP($B622&amp;$L622,'4 этап'!$A$2:$J$527,7,FALSE)),0,VLOOKUP($B622&amp;$L622,'4 этап'!$A$2:$J$527,7,FALSE)),2)</f>
        <v>0</v>
      </c>
      <c r="J622">
        <f>ROUND(IF(ISERROR(VLOOKUP($B622&amp;$L622,'5 этап'!$A$2:$N$527,13,FALSE)),0,VLOOKUP($B622&amp;$L622,'5 этап'!$A$2:$N$527,13,FALSE)),2)</f>
        <v>0</v>
      </c>
      <c r="K622">
        <f>LARGE(F622:I622,1)+LARGE(F622:I622,2)+LARGE(F622:I622,3)+J622</f>
        <v>163.19999999999999</v>
      </c>
      <c r="L622" t="s">
        <v>894</v>
      </c>
    </row>
    <row r="623" spans="1:12" x14ac:dyDescent="0.35">
      <c r="A623" s="3">
        <v>44</v>
      </c>
      <c r="B623" t="s">
        <v>621</v>
      </c>
      <c r="C623" t="s">
        <v>12</v>
      </c>
      <c r="D623">
        <v>18</v>
      </c>
      <c r="E623" t="s">
        <v>40</v>
      </c>
      <c r="F623">
        <f>ROUND(IF(ISERROR(VLOOKUP($B623&amp;$L623,'1 этап'!$A$4:$K$519,10,FALSE)),0,VLOOKUP($B623&amp;$L623,'1 этап'!$A$4:$K$519,10,FALSE)),2)</f>
        <v>0</v>
      </c>
      <c r="G623">
        <f>ROUND(IF(ISERROR(VLOOKUP($B623&amp;$L623,'2 этап'!$A$2:$J$527,10,FALSE)),0,VLOOKUP($B623&amp;$L623,'2 этап'!$A$2:$J$527,10,FALSE)),2)</f>
        <v>155.19999999999999</v>
      </c>
      <c r="H623">
        <f>ROUND(IF(ISERROR(VLOOKUP($B623&amp;$L623,'3 этап'!$A$2:$J$527,9,FALSE)),0,VLOOKUP($B623&amp;$L623,'3 этап'!$A$2:$J$527,9,FALSE)),2)</f>
        <v>0</v>
      </c>
      <c r="I623">
        <f>ROUND(IF(ISERROR(VLOOKUP($B623&amp;$L623,'4 этап'!$A$2:$J$527,7,FALSE)),0,VLOOKUP($B623&amp;$L623,'4 этап'!$A$2:$J$527,7,FALSE)),2)</f>
        <v>0</v>
      </c>
      <c r="J623">
        <f>ROUND(IF(ISERROR(VLOOKUP($B623&amp;$L623,'5 этап'!$A$2:$N$527,13,FALSE)),0,VLOOKUP($B623&amp;$L623,'5 этап'!$A$2:$N$527,13,FALSE)),2)</f>
        <v>0</v>
      </c>
      <c r="K623">
        <f>LARGE(F623:I623,1)+LARGE(F623:I623,2)+LARGE(F623:I623,3)+J623</f>
        <v>155.19999999999999</v>
      </c>
      <c r="L623" t="s">
        <v>894</v>
      </c>
    </row>
    <row r="624" spans="1:12" x14ac:dyDescent="0.35">
      <c r="A624" s="3">
        <v>45</v>
      </c>
      <c r="B624" t="s">
        <v>776</v>
      </c>
      <c r="C624" t="s">
        <v>12</v>
      </c>
      <c r="D624">
        <v>18</v>
      </c>
      <c r="E624" t="s">
        <v>45</v>
      </c>
      <c r="F624">
        <f>ROUND(IF(ISERROR(VLOOKUP($B624&amp;$L624,'1 этап'!$A$4:$K$519,10,FALSE)),0,VLOOKUP($B624&amp;$L624,'1 этап'!$A$4:$K$519,10,FALSE)),2)</f>
        <v>0</v>
      </c>
      <c r="G624">
        <f>ROUND(IF(ISERROR(VLOOKUP($B624&amp;$L624,'2 этап'!$A$2:$J$527,10,FALSE)),0,VLOOKUP($B624&amp;$L624,'2 этап'!$A$2:$J$527,10,FALSE)),2)</f>
        <v>0</v>
      </c>
      <c r="H624">
        <f>ROUND(IF(ISERROR(VLOOKUP($B624&amp;$L624,'3 этап'!$A$2:$J$527,9,FALSE)),0,VLOOKUP($B624&amp;$L624,'3 этап'!$A$2:$J$527,9,FALSE)),2)</f>
        <v>155.1</v>
      </c>
      <c r="I624">
        <f>ROUND(IF(ISERROR(VLOOKUP($B624&amp;$L624,'4 этап'!$A$2:$J$527,7,FALSE)),0,VLOOKUP($B624&amp;$L624,'4 этап'!$A$2:$J$527,7,FALSE)),2)</f>
        <v>0</v>
      </c>
      <c r="J624">
        <f>ROUND(IF(ISERROR(VLOOKUP($B624&amp;$L624,'5 этап'!$A$2:$N$527,13,FALSE)),0,VLOOKUP($B624&amp;$L624,'5 этап'!$A$2:$N$527,13,FALSE)),2)</f>
        <v>0</v>
      </c>
      <c r="K624">
        <f>LARGE(F624:I624,1)+LARGE(F624:I624,2)+LARGE(F624:I624,3)+J624</f>
        <v>155.1</v>
      </c>
      <c r="L624" t="s">
        <v>894</v>
      </c>
    </row>
    <row r="625" spans="1:12" x14ac:dyDescent="0.35">
      <c r="A625" s="3">
        <v>46</v>
      </c>
      <c r="B625" t="s">
        <v>397</v>
      </c>
      <c r="C625" t="s">
        <v>12</v>
      </c>
      <c r="D625">
        <v>18</v>
      </c>
      <c r="E625" t="s">
        <v>27</v>
      </c>
      <c r="F625">
        <f>ROUND(IF(ISERROR(VLOOKUP($B625&amp;$L625,'1 этап'!$A$4:$K$519,10,FALSE)),0,VLOOKUP($B625&amp;$L625,'1 этап'!$A$4:$K$519,10,FALSE)),2)</f>
        <v>146.9</v>
      </c>
      <c r="G625">
        <f>ROUND(IF(ISERROR(VLOOKUP($B625&amp;$L625,'2 этап'!$A$2:$J$527,10,FALSE)),0,VLOOKUP($B625&amp;$L625,'2 этап'!$A$2:$J$527,10,FALSE)),2)</f>
        <v>0</v>
      </c>
      <c r="H625">
        <f>ROUND(IF(ISERROR(VLOOKUP($B625&amp;$L625,'3 этап'!$A$2:$J$527,9,FALSE)),0,VLOOKUP($B625&amp;$L625,'3 этап'!$A$2:$J$527,9,FALSE)),2)</f>
        <v>0</v>
      </c>
      <c r="I625">
        <f>ROUND(IF(ISERROR(VLOOKUP($B625&amp;$L625,'4 этап'!$A$2:$J$527,7,FALSE)),0,VLOOKUP($B625&amp;$L625,'4 этап'!$A$2:$J$527,7,FALSE)),2)</f>
        <v>0</v>
      </c>
      <c r="J625">
        <f>ROUND(IF(ISERROR(VLOOKUP($B625&amp;$L625,'5 этап'!$A$2:$N$527,13,FALSE)),0,VLOOKUP($B625&amp;$L625,'5 этап'!$A$2:$N$527,13,FALSE)),2)</f>
        <v>0</v>
      </c>
      <c r="K625">
        <f>LARGE(F625:I625,1)+LARGE(F625:I625,2)+LARGE(F625:I625,3)+J625</f>
        <v>146.9</v>
      </c>
      <c r="L625" t="s">
        <v>894</v>
      </c>
    </row>
    <row r="626" spans="1:12" x14ac:dyDescent="0.35">
      <c r="A626" s="3">
        <v>47</v>
      </c>
      <c r="B626" t="s">
        <v>777</v>
      </c>
      <c r="C626" t="s">
        <v>12</v>
      </c>
      <c r="D626">
        <v>18</v>
      </c>
      <c r="E626" t="s">
        <v>40</v>
      </c>
      <c r="F626">
        <f>ROUND(IF(ISERROR(VLOOKUP($B626&amp;$L626,'1 этап'!$A$4:$K$519,10,FALSE)),0,VLOOKUP($B626&amp;$L626,'1 этап'!$A$4:$K$519,10,FALSE)),2)</f>
        <v>0</v>
      </c>
      <c r="G626">
        <f>ROUND(IF(ISERROR(VLOOKUP($B626&amp;$L626,'2 этап'!$A$2:$J$527,10,FALSE)),0,VLOOKUP($B626&amp;$L626,'2 этап'!$A$2:$J$527,10,FALSE)),2)</f>
        <v>0</v>
      </c>
      <c r="H626">
        <f>ROUND(IF(ISERROR(VLOOKUP($B626&amp;$L626,'3 этап'!$A$2:$J$527,9,FALSE)),0,VLOOKUP($B626&amp;$L626,'3 этап'!$A$2:$J$527,9,FALSE)),2)</f>
        <v>129.6</v>
      </c>
      <c r="I626">
        <f>ROUND(IF(ISERROR(VLOOKUP($B626&amp;$L626,'4 этап'!$A$2:$J$527,7,FALSE)),0,VLOOKUP($B626&amp;$L626,'4 этап'!$A$2:$J$527,7,FALSE)),2)</f>
        <v>0</v>
      </c>
      <c r="J626">
        <f>ROUND(IF(ISERROR(VLOOKUP($B626&amp;$L626,'5 этап'!$A$2:$N$527,13,FALSE)),0,VLOOKUP($B626&amp;$L626,'5 этап'!$A$2:$N$527,13,FALSE)),2)</f>
        <v>0</v>
      </c>
      <c r="K626">
        <f>LARGE(F626:I626,1)+LARGE(F626:I626,2)+LARGE(F626:I626,3)+J626</f>
        <v>129.6</v>
      </c>
      <c r="L626" t="s">
        <v>894</v>
      </c>
    </row>
    <row r="627" spans="1:12" x14ac:dyDescent="0.35">
      <c r="A627" s="3">
        <v>48</v>
      </c>
      <c r="B627" t="s">
        <v>862</v>
      </c>
      <c r="C627" t="s">
        <v>528</v>
      </c>
      <c r="F627">
        <f>ROUND(IF(ISERROR(VLOOKUP($B627&amp;$L627,'1 этап'!$A$4:$K$519,10,FALSE)),0,VLOOKUP($B627&amp;$L627,'1 этап'!$A$4:$K$519,10,FALSE)),2)</f>
        <v>0</v>
      </c>
      <c r="G627">
        <f>ROUND(IF(ISERROR(VLOOKUP($B627&amp;$L627,'2 этап'!$A$2:$J$527,10,FALSE)),0,VLOOKUP($B627&amp;$L627,'2 этап'!$A$2:$J$527,10,FALSE)),2)</f>
        <v>0</v>
      </c>
      <c r="H627">
        <f>ROUND(IF(ISERROR(VLOOKUP($B627&amp;$L627,'3 этап'!$A$2:$J$527,9,FALSE)),0,VLOOKUP($B627&amp;$L627,'3 этап'!$A$2:$J$527,9,FALSE)),2)</f>
        <v>0</v>
      </c>
      <c r="I627">
        <f>ROUND(IF(ISERROR(VLOOKUP($B627&amp;$L627,'4 этап'!$A$2:$J$527,7,FALSE)),0,VLOOKUP($B627&amp;$L627,'4 этап'!$A$2:$J$527,7,FALSE)),2)</f>
        <v>123.8</v>
      </c>
      <c r="J627">
        <f>ROUND(IF(ISERROR(VLOOKUP($B627&amp;$L627,'5 этап'!$A$2:$N$527,13,FALSE)),0,VLOOKUP($B627&amp;$L627,'5 этап'!$A$2:$N$527,13,FALSE)),2)</f>
        <v>0</v>
      </c>
      <c r="K627">
        <f>LARGE(F627:I627,1)+LARGE(F627:I627,2)+LARGE(F627:I627,3)+J627</f>
        <v>123.8</v>
      </c>
      <c r="L627" t="s">
        <v>894</v>
      </c>
    </row>
    <row r="628" spans="1:12" x14ac:dyDescent="0.35">
      <c r="A628" s="3">
        <v>49</v>
      </c>
      <c r="B628" t="s">
        <v>516</v>
      </c>
      <c r="C628" t="s">
        <v>12</v>
      </c>
      <c r="D628">
        <v>18</v>
      </c>
      <c r="E628" t="s">
        <v>34</v>
      </c>
      <c r="F628">
        <f>ROUND(IF(ISERROR(VLOOKUP($B628&amp;$L628,'1 этап'!$A$4:$K$519,10,FALSE)),0,VLOOKUP($B628&amp;$L628,'1 этап'!$A$4:$K$519,10,FALSE)),2)</f>
        <v>0</v>
      </c>
      <c r="G628">
        <f>ROUND(IF(ISERROR(VLOOKUP($B628&amp;$L628,'2 этап'!$A$2:$J$527,10,FALSE)),0,VLOOKUP($B628&amp;$L628,'2 этап'!$A$2:$J$527,10,FALSE)),2)</f>
        <v>0</v>
      </c>
      <c r="H628">
        <f>ROUND(IF(ISERROR(VLOOKUP($B628&amp;$L628,'3 этап'!$A$2:$J$527,9,FALSE)),0,VLOOKUP($B628&amp;$L628,'3 этап'!$A$2:$J$527,9,FALSE)),2)</f>
        <v>0</v>
      </c>
      <c r="I628">
        <f>ROUND(IF(ISERROR(VLOOKUP($B628&amp;$L628,'4 этап'!$A$2:$J$527,7,FALSE)),0,VLOOKUP($B628&amp;$L628,'4 этап'!$A$2:$J$527,7,FALSE)),2)</f>
        <v>0</v>
      </c>
      <c r="J628">
        <f>ROUND(IF(ISERROR(VLOOKUP($B628&amp;$L628,'5 этап'!$A$2:$N$527,13,FALSE)),0,VLOOKUP($B628&amp;$L628,'5 этап'!$A$2:$N$527,13,FALSE)),2)</f>
        <v>118.1</v>
      </c>
      <c r="K628">
        <f>LARGE(F628:I628,1)+LARGE(F628:I628,2)+LARGE(F628:I628,3)+J628</f>
        <v>118.1</v>
      </c>
      <c r="L628" t="s">
        <v>894</v>
      </c>
    </row>
    <row r="629" spans="1:12" x14ac:dyDescent="0.35">
      <c r="A629" s="3">
        <v>50</v>
      </c>
      <c r="B629" t="s">
        <v>863</v>
      </c>
      <c r="C629" t="s">
        <v>40</v>
      </c>
      <c r="F629">
        <f>ROUND(IF(ISERROR(VLOOKUP($B629&amp;$L629,'1 этап'!$A$4:$K$519,10,FALSE)),0,VLOOKUP($B629&amp;$L629,'1 этап'!$A$4:$K$519,10,FALSE)),2)</f>
        <v>0</v>
      </c>
      <c r="G629">
        <f>ROUND(IF(ISERROR(VLOOKUP($B629&amp;$L629,'2 этап'!$A$2:$J$527,10,FALSE)),0,VLOOKUP($B629&amp;$L629,'2 этап'!$A$2:$J$527,10,FALSE)),2)</f>
        <v>0</v>
      </c>
      <c r="H629">
        <f>ROUND(IF(ISERROR(VLOOKUP($B629&amp;$L629,'3 этап'!$A$2:$J$527,9,FALSE)),0,VLOOKUP($B629&amp;$L629,'3 этап'!$A$2:$J$527,9,FALSE)),2)</f>
        <v>0</v>
      </c>
      <c r="I629">
        <f>ROUND(IF(ISERROR(VLOOKUP($B629&amp;$L629,'4 этап'!$A$2:$J$527,7,FALSE)),0,VLOOKUP($B629&amp;$L629,'4 этап'!$A$2:$J$527,7,FALSE)),2)</f>
        <v>116.5</v>
      </c>
      <c r="J629">
        <f>ROUND(IF(ISERROR(VLOOKUP($B629&amp;$L629,'5 этап'!$A$2:$N$527,13,FALSE)),0,VLOOKUP($B629&amp;$L629,'5 этап'!$A$2:$N$527,13,FALSE)),2)</f>
        <v>0</v>
      </c>
      <c r="K629">
        <f>LARGE(F629:I629,1)+LARGE(F629:I629,2)+LARGE(F629:I629,3)+J629</f>
        <v>116.5</v>
      </c>
      <c r="L629" t="s">
        <v>894</v>
      </c>
    </row>
    <row r="630" spans="1:12" x14ac:dyDescent="0.35">
      <c r="A630" s="3">
        <v>51</v>
      </c>
      <c r="B630" t="s">
        <v>624</v>
      </c>
      <c r="C630" t="s">
        <v>12</v>
      </c>
      <c r="D630">
        <v>18</v>
      </c>
      <c r="E630" t="s">
        <v>22</v>
      </c>
      <c r="F630">
        <f>ROUND(IF(ISERROR(VLOOKUP($B630&amp;$L630,'1 этап'!$A$4:$K$519,10,FALSE)),0,VLOOKUP($B630&amp;$L630,'1 этап'!$A$4:$K$519,10,FALSE)),2)</f>
        <v>0</v>
      </c>
      <c r="G630">
        <f>ROUND(IF(ISERROR(VLOOKUP($B630&amp;$L630,'2 этап'!$A$2:$J$527,10,FALSE)),0,VLOOKUP($B630&amp;$L630,'2 этап'!$A$2:$J$527,10,FALSE)),2)</f>
        <v>116.4</v>
      </c>
      <c r="H630">
        <f>ROUND(IF(ISERROR(VLOOKUP($B630&amp;$L630,'3 этап'!$A$2:$J$527,9,FALSE)),0,VLOOKUP($B630&amp;$L630,'3 этап'!$A$2:$J$527,9,FALSE)),2)</f>
        <v>0</v>
      </c>
      <c r="I630">
        <f>ROUND(IF(ISERROR(VLOOKUP($B630&amp;$L630,'4 этап'!$A$2:$J$527,7,FALSE)),0,VLOOKUP($B630&amp;$L630,'4 этап'!$A$2:$J$527,7,FALSE)),2)</f>
        <v>0</v>
      </c>
      <c r="J630">
        <f>ROUND(IF(ISERROR(VLOOKUP($B630&amp;$L630,'5 этап'!$A$2:$N$527,13,FALSE)),0,VLOOKUP($B630&amp;$L630,'5 этап'!$A$2:$N$527,13,FALSE)),2)</f>
        <v>0</v>
      </c>
      <c r="K630">
        <f>LARGE(F630:I630,1)+LARGE(F630:I630,2)+LARGE(F630:I630,3)+J630</f>
        <v>116.4</v>
      </c>
      <c r="L630" t="s">
        <v>894</v>
      </c>
    </row>
    <row r="631" spans="1:12" x14ac:dyDescent="0.35">
      <c r="A631" s="3">
        <v>52</v>
      </c>
      <c r="B631" t="s">
        <v>415</v>
      </c>
      <c r="C631" t="s">
        <v>12</v>
      </c>
      <c r="D631">
        <v>18</v>
      </c>
      <c r="E631" t="s">
        <v>45</v>
      </c>
      <c r="F631">
        <f>ROUND(IF(ISERROR(VLOOKUP($B631&amp;$L631,'1 этап'!$A$4:$K$519,10,FALSE)),0,VLOOKUP($B631&amp;$L631,'1 этап'!$A$4:$K$519,10,FALSE)),2)</f>
        <v>23.3</v>
      </c>
      <c r="G631">
        <f>ROUND(IF(ISERROR(VLOOKUP($B631&amp;$L631,'2 этап'!$A$2:$J$527,10,FALSE)),0,VLOOKUP($B631&amp;$L631,'2 этап'!$A$2:$J$527,10,FALSE)),2)</f>
        <v>0</v>
      </c>
      <c r="H631">
        <f>ROUND(IF(ISERROR(VLOOKUP($B631&amp;$L631,'3 этап'!$A$2:$J$527,9,FALSE)),0,VLOOKUP($B631&amp;$L631,'3 этап'!$A$2:$J$527,9,FALSE)),2)</f>
        <v>86.4</v>
      </c>
      <c r="I631">
        <f>ROUND(IF(ISERROR(VLOOKUP($B631&amp;$L631,'4 этап'!$A$2:$J$527,7,FALSE)),0,VLOOKUP($B631&amp;$L631,'4 этап'!$A$2:$J$527,7,FALSE)),2)</f>
        <v>0</v>
      </c>
      <c r="J631">
        <f>ROUND(IF(ISERROR(VLOOKUP($B631&amp;$L631,'5 этап'!$A$2:$N$527,13,FALSE)),0,VLOOKUP($B631&amp;$L631,'5 этап'!$A$2:$N$527,13,FALSE)),2)</f>
        <v>0</v>
      </c>
      <c r="K631">
        <f>LARGE(F631:I631,1)+LARGE(F631:I631,2)+LARGE(F631:I631,3)+J631</f>
        <v>109.7</v>
      </c>
      <c r="L631" t="s">
        <v>894</v>
      </c>
    </row>
    <row r="632" spans="1:12" x14ac:dyDescent="0.35">
      <c r="A632" s="3">
        <v>53</v>
      </c>
      <c r="B632" t="s">
        <v>779</v>
      </c>
      <c r="C632" t="s">
        <v>12</v>
      </c>
      <c r="D632">
        <v>18</v>
      </c>
      <c r="E632" t="s">
        <v>20</v>
      </c>
      <c r="F632">
        <f>ROUND(IF(ISERROR(VLOOKUP($B632&amp;$L632,'1 этап'!$A$4:$K$519,10,FALSE)),0,VLOOKUP($B632&amp;$L632,'1 этап'!$A$4:$K$519,10,FALSE)),2)</f>
        <v>0</v>
      </c>
      <c r="G632">
        <f>ROUND(IF(ISERROR(VLOOKUP($B632&amp;$L632,'2 этап'!$A$2:$J$527,10,FALSE)),0,VLOOKUP($B632&amp;$L632,'2 этап'!$A$2:$J$527,10,FALSE)),2)</f>
        <v>0</v>
      </c>
      <c r="H632">
        <f>ROUND(IF(ISERROR(VLOOKUP($B632&amp;$L632,'3 этап'!$A$2:$J$527,9,FALSE)),0,VLOOKUP($B632&amp;$L632,'3 этап'!$A$2:$J$527,9,FALSE)),2)</f>
        <v>108.6</v>
      </c>
      <c r="I632">
        <f>ROUND(IF(ISERROR(VLOOKUP($B632&amp;$L632,'4 этап'!$A$2:$J$527,7,FALSE)),0,VLOOKUP($B632&amp;$L632,'4 этап'!$A$2:$J$527,7,FALSE)),2)</f>
        <v>0</v>
      </c>
      <c r="J632">
        <f>ROUND(IF(ISERROR(VLOOKUP($B632&amp;$L632,'5 этап'!$A$2:$N$527,13,FALSE)),0,VLOOKUP($B632&amp;$L632,'5 этап'!$A$2:$N$527,13,FALSE)),2)</f>
        <v>0</v>
      </c>
      <c r="K632">
        <f>LARGE(F632:I632,1)+LARGE(F632:I632,2)+LARGE(F632:I632,3)+J632</f>
        <v>108.6</v>
      </c>
      <c r="L632" t="s">
        <v>894</v>
      </c>
    </row>
    <row r="633" spans="1:12" x14ac:dyDescent="0.35">
      <c r="A633" s="3">
        <v>54</v>
      </c>
      <c r="B633" t="s">
        <v>780</v>
      </c>
      <c r="C633" t="s">
        <v>12</v>
      </c>
      <c r="D633">
        <v>18</v>
      </c>
      <c r="E633" t="s">
        <v>20</v>
      </c>
      <c r="F633">
        <f>ROUND(IF(ISERROR(VLOOKUP($B633&amp;$L633,'1 этап'!$A$4:$K$519,10,FALSE)),0,VLOOKUP($B633&amp;$L633,'1 этап'!$A$4:$K$519,10,FALSE)),2)</f>
        <v>0</v>
      </c>
      <c r="G633">
        <f>ROUND(IF(ISERROR(VLOOKUP($B633&amp;$L633,'2 этап'!$A$2:$J$527,10,FALSE)),0,VLOOKUP($B633&amp;$L633,'2 этап'!$A$2:$J$527,10,FALSE)),2)</f>
        <v>0</v>
      </c>
      <c r="H633">
        <f>ROUND(IF(ISERROR(VLOOKUP($B633&amp;$L633,'3 этап'!$A$2:$J$527,9,FALSE)),0,VLOOKUP($B633&amp;$L633,'3 этап'!$A$2:$J$527,9,FALSE)),2)</f>
        <v>91</v>
      </c>
      <c r="I633">
        <f>ROUND(IF(ISERROR(VLOOKUP($B633&amp;$L633,'4 этап'!$A$2:$J$527,7,FALSE)),0,VLOOKUP($B633&amp;$L633,'4 этап'!$A$2:$J$527,7,FALSE)),2)</f>
        <v>0</v>
      </c>
      <c r="J633">
        <f>ROUND(IF(ISERROR(VLOOKUP($B633&amp;$L633,'5 этап'!$A$2:$N$527,13,FALSE)),0,VLOOKUP($B633&amp;$L633,'5 этап'!$A$2:$N$527,13,FALSE)),2)</f>
        <v>0</v>
      </c>
      <c r="K633">
        <f>LARGE(F633:I633,1)+LARGE(F633:I633,2)+LARGE(F633:I633,3)+J633</f>
        <v>91</v>
      </c>
      <c r="L633" t="s">
        <v>894</v>
      </c>
    </row>
    <row r="634" spans="1:12" x14ac:dyDescent="0.35">
      <c r="A634" s="3">
        <v>55</v>
      </c>
      <c r="B634" t="s">
        <v>781</v>
      </c>
      <c r="C634" t="s">
        <v>12</v>
      </c>
      <c r="D634">
        <v>18</v>
      </c>
      <c r="E634" t="s">
        <v>216</v>
      </c>
      <c r="F634">
        <f>ROUND(IF(ISERROR(VLOOKUP($B634&amp;$L634,'1 этап'!$A$4:$K$519,10,FALSE)),0,VLOOKUP($B634&amp;$L634,'1 этап'!$A$4:$K$519,10,FALSE)),2)</f>
        <v>0</v>
      </c>
      <c r="G634">
        <f>ROUND(IF(ISERROR(VLOOKUP($B634&amp;$L634,'2 этап'!$A$2:$J$527,10,FALSE)),0,VLOOKUP($B634&amp;$L634,'2 этап'!$A$2:$J$527,10,FALSE)),2)</f>
        <v>0</v>
      </c>
      <c r="H634">
        <f>ROUND(IF(ISERROR(VLOOKUP($B634&amp;$L634,'3 этап'!$A$2:$J$527,9,FALSE)),0,VLOOKUP($B634&amp;$L634,'3 этап'!$A$2:$J$527,9,FALSE)),2)</f>
        <v>85.8</v>
      </c>
      <c r="I634">
        <f>ROUND(IF(ISERROR(VLOOKUP($B634&amp;$L634,'4 этап'!$A$2:$J$527,7,FALSE)),0,VLOOKUP($B634&amp;$L634,'4 этап'!$A$2:$J$527,7,FALSE)),2)</f>
        <v>0</v>
      </c>
      <c r="J634">
        <f>ROUND(IF(ISERROR(VLOOKUP($B634&amp;$L634,'5 этап'!$A$2:$N$527,13,FALSE)),0,VLOOKUP($B634&amp;$L634,'5 этап'!$A$2:$N$527,13,FALSE)),2)</f>
        <v>0</v>
      </c>
      <c r="K634">
        <f>LARGE(F634:I634,1)+LARGE(F634:I634,2)+LARGE(F634:I634,3)+J634</f>
        <v>85.8</v>
      </c>
      <c r="L634" t="s">
        <v>894</v>
      </c>
    </row>
    <row r="635" spans="1:12" x14ac:dyDescent="0.35">
      <c r="A635" s="3">
        <v>56</v>
      </c>
      <c r="B635" t="s">
        <v>411</v>
      </c>
      <c r="C635" t="s">
        <v>12</v>
      </c>
      <c r="D635">
        <v>18</v>
      </c>
      <c r="E635" t="s">
        <v>22</v>
      </c>
      <c r="F635">
        <f>ROUND(IF(ISERROR(VLOOKUP($B635&amp;$L635,'1 этап'!$A$4:$K$519,10,FALSE)),0,VLOOKUP($B635&amp;$L635,'1 этап'!$A$4:$K$519,10,FALSE)),2)</f>
        <v>84.1</v>
      </c>
      <c r="G635">
        <f>ROUND(IF(ISERROR(VLOOKUP($B635&amp;$L635,'2 этап'!$A$2:$J$527,10,FALSE)),0,VLOOKUP($B635&amp;$L635,'2 этап'!$A$2:$J$527,10,FALSE)),2)</f>
        <v>0</v>
      </c>
      <c r="H635">
        <f>ROUND(IF(ISERROR(VLOOKUP($B635&amp;$L635,'3 этап'!$A$2:$J$527,9,FALSE)),0,VLOOKUP($B635&amp;$L635,'3 этап'!$A$2:$J$527,9,FALSE)),2)</f>
        <v>0</v>
      </c>
      <c r="I635">
        <f>ROUND(IF(ISERROR(VLOOKUP($B635&amp;$L635,'4 этап'!$A$2:$J$527,7,FALSE)),0,VLOOKUP($B635&amp;$L635,'4 этап'!$A$2:$J$527,7,FALSE)),2)</f>
        <v>0</v>
      </c>
      <c r="J635">
        <f>ROUND(IF(ISERROR(VLOOKUP($B635&amp;$L635,'5 этап'!$A$2:$N$527,13,FALSE)),0,VLOOKUP($B635&amp;$L635,'5 этап'!$A$2:$N$527,13,FALSE)),2)</f>
        <v>0</v>
      </c>
      <c r="K635">
        <f>LARGE(F635:I635,1)+LARGE(F635:I635,2)+LARGE(F635:I635,3)+J635</f>
        <v>84.1</v>
      </c>
      <c r="L635" t="s">
        <v>894</v>
      </c>
    </row>
    <row r="636" spans="1:12" x14ac:dyDescent="0.35">
      <c r="A636" s="3">
        <v>57</v>
      </c>
      <c r="B636" t="s">
        <v>413</v>
      </c>
      <c r="C636" t="s">
        <v>12</v>
      </c>
      <c r="D636">
        <v>18</v>
      </c>
      <c r="E636" t="s">
        <v>13</v>
      </c>
      <c r="F636">
        <f>ROUND(IF(ISERROR(VLOOKUP($B636&amp;$L636,'1 этап'!$A$4:$K$519,10,FALSE)),0,VLOOKUP($B636&amp;$L636,'1 этап'!$A$4:$K$519,10,FALSE)),2)</f>
        <v>55.7</v>
      </c>
      <c r="G636">
        <f>ROUND(IF(ISERROR(VLOOKUP($B636&amp;$L636,'2 этап'!$A$2:$J$527,10,FALSE)),0,VLOOKUP($B636&amp;$L636,'2 этап'!$A$2:$J$527,10,FALSE)),2)</f>
        <v>0</v>
      </c>
      <c r="H636">
        <f>ROUND(IF(ISERROR(VLOOKUP($B636&amp;$L636,'3 этап'!$A$2:$J$527,9,FALSE)),0,VLOOKUP($B636&amp;$L636,'3 этап'!$A$2:$J$527,9,FALSE)),2)</f>
        <v>0</v>
      </c>
      <c r="I636">
        <f>ROUND(IF(ISERROR(VLOOKUP($B636&amp;$L636,'4 этап'!$A$2:$J$527,7,FALSE)),0,VLOOKUP($B636&amp;$L636,'4 этап'!$A$2:$J$527,7,FALSE)),2)</f>
        <v>0</v>
      </c>
      <c r="J636">
        <f>ROUND(IF(ISERROR(VLOOKUP($B636&amp;$L636,'5 этап'!$A$2:$N$527,13,FALSE)),0,VLOOKUP($B636&amp;$L636,'5 этап'!$A$2:$N$527,13,FALSE)),2)</f>
        <v>0</v>
      </c>
      <c r="K636">
        <f>LARGE(F636:I636,1)+LARGE(F636:I636,2)+LARGE(F636:I636,3)+J636</f>
        <v>55.7</v>
      </c>
      <c r="L636" t="s">
        <v>894</v>
      </c>
    </row>
    <row r="637" spans="1:12" x14ac:dyDescent="0.35">
      <c r="A637" s="3">
        <v>58</v>
      </c>
      <c r="B637" t="s">
        <v>782</v>
      </c>
      <c r="C637" t="s">
        <v>375</v>
      </c>
      <c r="D637" t="s">
        <v>376</v>
      </c>
      <c r="E637" t="s">
        <v>703</v>
      </c>
      <c r="F637">
        <f>ROUND(IF(ISERROR(VLOOKUP($B637&amp;$L637,'1 этап'!$A$4:$K$519,10,FALSE)),0,VLOOKUP($B637&amp;$L637,'1 этап'!$A$4:$K$519,10,FALSE)),2)</f>
        <v>0</v>
      </c>
      <c r="G637">
        <f>ROUND(IF(ISERROR(VLOOKUP($B637&amp;$L637,'2 этап'!$A$2:$J$527,10,FALSE)),0,VLOOKUP($B637&amp;$L637,'2 этап'!$A$2:$J$527,10,FALSE)),2)</f>
        <v>0</v>
      </c>
      <c r="H637">
        <f>ROUND(IF(ISERROR(VLOOKUP($B637&amp;$L637,'3 этап'!$A$2:$J$527,9,FALSE)),0,VLOOKUP($B637&amp;$L637,'3 этап'!$A$2:$J$527,9,FALSE)),2)</f>
        <v>1</v>
      </c>
      <c r="I637">
        <f>ROUND(IF(ISERROR(VLOOKUP($B637&amp;$L637,'4 этап'!$A$2:$J$527,7,FALSE)),0,VLOOKUP($B637&amp;$L637,'4 этап'!$A$2:$J$527,7,FALSE)),2)</f>
        <v>0</v>
      </c>
      <c r="J637">
        <f>ROUND(IF(ISERROR(VLOOKUP($B637&amp;$L637,'5 этап'!$A$2:$N$527,13,FALSE)),0,VLOOKUP($B637&amp;$L637,'5 этап'!$A$2:$N$527,13,FALSE)),2)</f>
        <v>0</v>
      </c>
      <c r="K637">
        <f>LARGE(F637:I637,1)+LARGE(F637:I637,2)+LARGE(F637:I637,3)+J637</f>
        <v>1</v>
      </c>
      <c r="L637" t="s">
        <v>894</v>
      </c>
    </row>
    <row r="638" spans="1:12" x14ac:dyDescent="0.35">
      <c r="A638" s="3">
        <v>59</v>
      </c>
      <c r="B638" t="s">
        <v>416</v>
      </c>
      <c r="C638" t="s">
        <v>12</v>
      </c>
      <c r="D638">
        <v>18</v>
      </c>
      <c r="E638" t="s">
        <v>17</v>
      </c>
      <c r="F638">
        <f>ROUND(IF(ISERROR(VLOOKUP($B638&amp;$L638,'1 этап'!$A$4:$K$519,10,FALSE)),0,VLOOKUP($B638&amp;$L638,'1 этап'!$A$4:$K$519,10,FALSE)),2)</f>
        <v>0</v>
      </c>
      <c r="G638">
        <f>ROUND(IF(ISERROR(VLOOKUP($B638&amp;$L638,'2 этап'!$A$2:$J$527,10,FALSE)),0,VLOOKUP($B638&amp;$L638,'2 этап'!$A$2:$J$527,10,FALSE)),2)</f>
        <v>0</v>
      </c>
      <c r="H638">
        <f>ROUND(IF(ISERROR(VLOOKUP($B638&amp;$L638,'3 этап'!$A$2:$J$527,9,FALSE)),0,VLOOKUP($B638&amp;$L638,'3 этап'!$A$2:$J$527,9,FALSE)),2)</f>
        <v>0</v>
      </c>
      <c r="I638">
        <f>ROUND(IF(ISERROR(VLOOKUP($B638&amp;$L638,'4 этап'!$A$2:$J$527,7,FALSE)),0,VLOOKUP($B638&amp;$L638,'4 этап'!$A$2:$J$527,7,FALSE)),2)</f>
        <v>0</v>
      </c>
      <c r="J638">
        <f>ROUND(IF(ISERROR(VLOOKUP($B638&amp;$L638,'5 этап'!$A$2:$N$527,13,FALSE)),0,VLOOKUP($B638&amp;$L638,'5 этап'!$A$2:$N$527,13,FALSE)),2)</f>
        <v>0</v>
      </c>
      <c r="K638">
        <f>LARGE(F638:I638,1)+LARGE(F638:I638,2)+LARGE(F638:I638,3)+J638</f>
        <v>0</v>
      </c>
      <c r="L638" t="s">
        <v>894</v>
      </c>
    </row>
    <row r="639" spans="1:12" x14ac:dyDescent="0.35">
      <c r="A639" s="3">
        <v>60</v>
      </c>
      <c r="B639" t="s">
        <v>417</v>
      </c>
      <c r="C639" t="s">
        <v>12</v>
      </c>
      <c r="D639">
        <v>18</v>
      </c>
      <c r="E639" t="s">
        <v>22</v>
      </c>
      <c r="F639">
        <f>ROUND(IF(ISERROR(VLOOKUP($B639&amp;$L639,'1 этап'!$A$4:$K$519,10,FALSE)),0,VLOOKUP($B639&amp;$L639,'1 этап'!$A$4:$K$519,10,FALSE)),2)</f>
        <v>0</v>
      </c>
      <c r="G639">
        <f>ROUND(IF(ISERROR(VLOOKUP($B639&amp;$L639,'2 этап'!$A$2:$J$527,10,FALSE)),0,VLOOKUP($B639&amp;$L639,'2 этап'!$A$2:$J$527,10,FALSE)),2)</f>
        <v>0</v>
      </c>
      <c r="H639">
        <f>ROUND(IF(ISERROR(VLOOKUP($B639&amp;$L639,'3 этап'!$A$2:$J$527,9,FALSE)),0,VLOOKUP($B639&amp;$L639,'3 этап'!$A$2:$J$527,9,FALSE)),2)</f>
        <v>0</v>
      </c>
      <c r="I639">
        <f>ROUND(IF(ISERROR(VLOOKUP($B639&amp;$L639,'4 этап'!$A$2:$J$527,7,FALSE)),0,VLOOKUP($B639&amp;$L639,'4 этап'!$A$2:$J$527,7,FALSE)),2)</f>
        <v>0</v>
      </c>
      <c r="J639">
        <f>ROUND(IF(ISERROR(VLOOKUP($B639&amp;$L639,'5 этап'!$A$2:$N$527,13,FALSE)),0,VLOOKUP($B639&amp;$L639,'5 этап'!$A$2:$N$527,13,FALSE)),2)</f>
        <v>0</v>
      </c>
      <c r="K639">
        <f>LARGE(F639:I639,1)+LARGE(F639:I639,2)+LARGE(F639:I639,3)+J639</f>
        <v>0</v>
      </c>
      <c r="L639" t="s">
        <v>894</v>
      </c>
    </row>
    <row r="640" spans="1:12" x14ac:dyDescent="0.35">
      <c r="A640" s="3">
        <v>61</v>
      </c>
      <c r="B640" t="s">
        <v>418</v>
      </c>
      <c r="C640" t="s">
        <v>12</v>
      </c>
      <c r="D640">
        <v>18</v>
      </c>
      <c r="E640" t="s">
        <v>49</v>
      </c>
      <c r="F640">
        <f>ROUND(IF(ISERROR(VLOOKUP($B640&amp;$L640,'1 этап'!$A$4:$K$519,10,FALSE)),0,VLOOKUP($B640&amp;$L640,'1 этап'!$A$4:$K$519,10,FALSE)),2)</f>
        <v>0</v>
      </c>
      <c r="G640">
        <f>ROUND(IF(ISERROR(VLOOKUP($B640&amp;$L640,'2 этап'!$A$2:$J$527,10,FALSE)),0,VLOOKUP($B640&amp;$L640,'2 этап'!$A$2:$J$527,10,FALSE)),2)</f>
        <v>0</v>
      </c>
      <c r="H640">
        <f>ROUND(IF(ISERROR(VLOOKUP($B640&amp;$L640,'3 этап'!$A$2:$J$527,9,FALSE)),0,VLOOKUP($B640&amp;$L640,'3 этап'!$A$2:$J$527,9,FALSE)),2)</f>
        <v>0</v>
      </c>
      <c r="I640">
        <f>ROUND(IF(ISERROR(VLOOKUP($B640&amp;$L640,'4 этап'!$A$2:$J$527,7,FALSE)),0,VLOOKUP($B640&amp;$L640,'4 этап'!$A$2:$J$527,7,FALSE)),2)</f>
        <v>0</v>
      </c>
      <c r="J640">
        <f>ROUND(IF(ISERROR(VLOOKUP($B640&amp;$L640,'5 этап'!$A$2:$N$527,13,FALSE)),0,VLOOKUP($B640&amp;$L640,'5 этап'!$A$2:$N$527,13,FALSE)),2)</f>
        <v>0</v>
      </c>
      <c r="K640">
        <f>LARGE(F640:I640,1)+LARGE(F640:I640,2)+LARGE(F640:I640,3)+J640</f>
        <v>0</v>
      </c>
      <c r="L640" t="s">
        <v>894</v>
      </c>
    </row>
    <row r="641" spans="1:12" x14ac:dyDescent="0.35">
      <c r="A641" s="3"/>
      <c r="J641">
        <f>ROUND(IF(ISERROR(VLOOKUP($B641&amp;$L641,'5 этап'!$A$2:$N$527,13,FALSE)),0,VLOOKUP($B641&amp;$L641,'5 этап'!$A$2:$N$527,13,FALSE)),2)</f>
        <v>0</v>
      </c>
      <c r="K641" t="e">
        <f t="shared" ref="K582:K645" si="8">LARGE(F641:I641,1)+LARGE(F641:I641,2)+LARGE(F641:I641,3)+J641</f>
        <v>#NUM!</v>
      </c>
      <c r="L641" t="s">
        <v>894</v>
      </c>
    </row>
    <row r="642" spans="1:12" ht="15.5" x14ac:dyDescent="0.35">
      <c r="A642" s="1" t="s">
        <v>419</v>
      </c>
      <c r="J642">
        <f>ROUND(IF(ISERROR(VLOOKUP($B642&amp;$L642,'5 этап'!$A$2:$N$527,13,FALSE)),0,VLOOKUP($B642&amp;$L642,'5 этап'!$A$2:$N$527,13,FALSE)),2)</f>
        <v>0</v>
      </c>
      <c r="K642" t="e">
        <f t="shared" si="8"/>
        <v>#NUM!</v>
      </c>
    </row>
    <row r="643" spans="1:12" x14ac:dyDescent="0.35">
      <c r="J643">
        <f>ROUND(IF(ISERROR(VLOOKUP($B643&amp;$L643,'5 этап'!$A$2:$N$527,13,FALSE)),0,VLOOKUP($B643&amp;$L643,'5 этап'!$A$2:$N$527,13,FALSE)),2)</f>
        <v>0</v>
      </c>
      <c r="K643" t="e">
        <f t="shared" si="8"/>
        <v>#NUM!</v>
      </c>
    </row>
    <row r="644" spans="1:12" x14ac:dyDescent="0.35">
      <c r="A644" s="2" t="s">
        <v>2</v>
      </c>
      <c r="B644" t="s">
        <v>3</v>
      </c>
      <c r="C644" t="s">
        <v>877</v>
      </c>
      <c r="F644" t="s">
        <v>878</v>
      </c>
      <c r="G644" t="s">
        <v>881</v>
      </c>
      <c r="H644" t="s">
        <v>879</v>
      </c>
      <c r="I644" t="s">
        <v>880</v>
      </c>
      <c r="J644" t="s">
        <v>899</v>
      </c>
      <c r="K644" t="s">
        <v>882</v>
      </c>
    </row>
    <row r="645" spans="1:12" x14ac:dyDescent="0.35">
      <c r="A645" s="3">
        <v>1</v>
      </c>
      <c r="B645" t="s">
        <v>422</v>
      </c>
      <c r="C645" t="s">
        <v>783</v>
      </c>
      <c r="D645" t="s">
        <v>784</v>
      </c>
      <c r="E645" t="s">
        <v>729</v>
      </c>
      <c r="F645">
        <f>ROUND(IF(ISERROR(VLOOKUP($B645&amp;$L645,'1 этап'!$A$4:$K$519,10,FALSE)),0,VLOOKUP($B645&amp;$L645,'1 этап'!$A$4:$K$519,10,FALSE)),2)</f>
        <v>195.6</v>
      </c>
      <c r="G645">
        <f>ROUND(IF(ISERROR(VLOOKUP($B645&amp;$L645,'2 этап'!$A$2:$J$527,10,FALSE)),0,VLOOKUP($B645&amp;$L645,'2 этап'!$A$2:$J$527,10,FALSE)),2)</f>
        <v>194.5</v>
      </c>
      <c r="H645">
        <f>ROUND(IF(ISERROR(VLOOKUP($B645&amp;$L645,'3 этап'!$A$2:$J$527,9,FALSE)),0,VLOOKUP($B645&amp;$L645,'3 этап'!$A$2:$J$527,9,FALSE)),2)</f>
        <v>200</v>
      </c>
      <c r="I645">
        <f>ROUND(IF(ISERROR(VLOOKUP($B645&amp;$L645,'4 этап'!$A$2:$J$527,7,FALSE)),0,VLOOKUP($B645&amp;$L645,'4 этап'!$A$2:$J$527,7,FALSE)),2)</f>
        <v>200</v>
      </c>
      <c r="J645">
        <f>ROUND(IF(ISERROR(VLOOKUP($B645&amp;$L645,'5 этап'!$A$2:$N$527,13,FALSE)),0,VLOOKUP($B645&amp;$L645,'5 этап'!$A$2:$N$527,13,FALSE)),2)</f>
        <v>200</v>
      </c>
      <c r="K645">
        <f>LARGE(F645:I645,1)+LARGE(F645:I645,2)+LARGE(F645:I645,3)+J645</f>
        <v>795.6</v>
      </c>
      <c r="L645" t="s">
        <v>895</v>
      </c>
    </row>
    <row r="646" spans="1:12" x14ac:dyDescent="0.35">
      <c r="A646" s="3">
        <v>2</v>
      </c>
      <c r="B646" t="s">
        <v>424</v>
      </c>
      <c r="C646" t="s">
        <v>12</v>
      </c>
      <c r="D646">
        <v>18</v>
      </c>
      <c r="E646" t="s">
        <v>27</v>
      </c>
      <c r="F646">
        <f>ROUND(IF(ISERROR(VLOOKUP($B646&amp;$L646,'1 этап'!$A$4:$K$519,10,FALSE)),0,VLOOKUP($B646&amp;$L646,'1 этап'!$A$4:$K$519,10,FALSE)),2)</f>
        <v>177.3</v>
      </c>
      <c r="G646">
        <f>ROUND(IF(ISERROR(VLOOKUP($B646&amp;$L646,'2 этап'!$A$2:$J$527,10,FALSE)),0,VLOOKUP($B646&amp;$L646,'2 этап'!$A$2:$J$527,10,FALSE)),2)</f>
        <v>188.3</v>
      </c>
      <c r="H646">
        <f>ROUND(IF(ISERROR(VLOOKUP($B646&amp;$L646,'3 этап'!$A$2:$J$527,9,FALSE)),0,VLOOKUP($B646&amp;$L646,'3 этап'!$A$2:$J$527,9,FALSE)),2)</f>
        <v>185.5</v>
      </c>
      <c r="I646">
        <f>ROUND(IF(ISERROR(VLOOKUP($B646&amp;$L646,'4 этап'!$A$2:$J$527,7,FALSE)),0,VLOOKUP($B646&amp;$L646,'4 этап'!$A$2:$J$527,7,FALSE)),2)</f>
        <v>0</v>
      </c>
      <c r="J646">
        <f>ROUND(IF(ISERROR(VLOOKUP($B646&amp;$L646,'5 этап'!$A$2:$N$527,13,FALSE)),0,VLOOKUP($B646&amp;$L646,'5 этап'!$A$2:$N$527,13,FALSE)),2)</f>
        <v>196.9</v>
      </c>
      <c r="K646">
        <f>LARGE(F646:I646,1)+LARGE(F646:I646,2)+LARGE(F646:I646,3)+J646</f>
        <v>748</v>
      </c>
      <c r="L646" t="s">
        <v>895</v>
      </c>
    </row>
    <row r="647" spans="1:12" x14ac:dyDescent="0.35">
      <c r="A647" s="3">
        <v>3</v>
      </c>
      <c r="B647" t="s">
        <v>425</v>
      </c>
      <c r="C647" t="s">
        <v>12</v>
      </c>
      <c r="D647">
        <v>18</v>
      </c>
      <c r="E647" t="s">
        <v>528</v>
      </c>
      <c r="F647">
        <f>ROUND(IF(ISERROR(VLOOKUP($B647&amp;$L647,'1 этап'!$A$4:$K$519,10,FALSE)),0,VLOOKUP($B647&amp;$L647,'1 этап'!$A$4:$K$519,10,FALSE)),2)</f>
        <v>173</v>
      </c>
      <c r="G647">
        <f>ROUND(IF(ISERROR(VLOOKUP($B647&amp;$L647,'2 этап'!$A$2:$J$527,10,FALSE)),0,VLOOKUP($B647&amp;$L647,'2 этап'!$A$2:$J$527,10,FALSE)),2)</f>
        <v>177.5</v>
      </c>
      <c r="H647">
        <f>ROUND(IF(ISERROR(VLOOKUP($B647&amp;$L647,'3 этап'!$A$2:$J$527,9,FALSE)),0,VLOOKUP($B647&amp;$L647,'3 этап'!$A$2:$J$527,9,FALSE)),2)</f>
        <v>185.3</v>
      </c>
      <c r="I647">
        <f>ROUND(IF(ISERROR(VLOOKUP($B647&amp;$L647,'4 этап'!$A$2:$J$527,7,FALSE)),0,VLOOKUP($B647&amp;$L647,'4 этап'!$A$2:$J$527,7,FALSE)),2)</f>
        <v>0</v>
      </c>
      <c r="J647">
        <f>ROUND(IF(ISERROR(VLOOKUP($B647&amp;$L647,'5 этап'!$A$2:$N$527,13,FALSE)),0,VLOOKUP($B647&amp;$L647,'5 этап'!$A$2:$N$527,13,FALSE)),2)</f>
        <v>196.7</v>
      </c>
      <c r="K647">
        <f>LARGE(F647:I647,1)+LARGE(F647:I647,2)+LARGE(F647:I647,3)+J647</f>
        <v>732.5</v>
      </c>
      <c r="L647" t="s">
        <v>895</v>
      </c>
    </row>
    <row r="648" spans="1:12" x14ac:dyDescent="0.35">
      <c r="A648" s="3">
        <v>4</v>
      </c>
      <c r="B648" t="s">
        <v>421</v>
      </c>
      <c r="C648" t="s">
        <v>12</v>
      </c>
      <c r="D648">
        <v>18</v>
      </c>
      <c r="E648" t="s">
        <v>27</v>
      </c>
      <c r="F648">
        <f>ROUND(IF(ISERROR(VLOOKUP($B648&amp;$L648,'1 этап'!$A$4:$K$519,10,FALSE)),0,VLOOKUP($B648&amp;$L648,'1 этап'!$A$4:$K$519,10,FALSE)),2)</f>
        <v>196.4</v>
      </c>
      <c r="G648">
        <f>ROUND(IF(ISERROR(VLOOKUP($B648&amp;$L648,'2 этап'!$A$2:$J$527,10,FALSE)),0,VLOOKUP($B648&amp;$L648,'2 этап'!$A$2:$J$527,10,FALSE)),2)</f>
        <v>192</v>
      </c>
      <c r="H648">
        <f>ROUND(IF(ISERROR(VLOOKUP($B648&amp;$L648,'3 этап'!$A$2:$J$527,9,FALSE)),0,VLOOKUP($B648&amp;$L648,'3 этап'!$A$2:$J$527,9,FALSE)),2)</f>
        <v>0</v>
      </c>
      <c r="I648">
        <f>ROUND(IF(ISERROR(VLOOKUP($B648&amp;$L648,'4 этап'!$A$2:$J$527,7,FALSE)),0,VLOOKUP($B648&amp;$L648,'4 этап'!$A$2:$J$527,7,FALSE)),2)</f>
        <v>0</v>
      </c>
      <c r="J648">
        <f>ROUND(IF(ISERROR(VLOOKUP($B648&amp;$L648,'5 этап'!$A$2:$N$527,13,FALSE)),0,VLOOKUP($B648&amp;$L648,'5 этап'!$A$2:$N$527,13,FALSE)),2)</f>
        <v>194.4</v>
      </c>
      <c r="K648">
        <f>LARGE(F648:I648,1)+LARGE(F648:I648,2)+LARGE(F648:I648,3)+J648</f>
        <v>582.79999999999995</v>
      </c>
      <c r="L648" t="s">
        <v>895</v>
      </c>
    </row>
    <row r="649" spans="1:12" x14ac:dyDescent="0.35">
      <c r="A649" s="3">
        <v>5</v>
      </c>
      <c r="B649" t="s">
        <v>630</v>
      </c>
      <c r="C649" t="s">
        <v>12</v>
      </c>
      <c r="D649">
        <v>18</v>
      </c>
      <c r="E649" t="s">
        <v>529</v>
      </c>
      <c r="F649">
        <f>ROUND(IF(ISERROR(VLOOKUP($B649&amp;$L649,'1 этап'!$A$4:$K$519,10,FALSE)),0,VLOOKUP($B649&amp;$L649,'1 этап'!$A$4:$K$519,10,FALSE)),2)</f>
        <v>0</v>
      </c>
      <c r="G649">
        <f>ROUND(IF(ISERROR(VLOOKUP($B649&amp;$L649,'2 этап'!$A$2:$J$527,10,FALSE)),0,VLOOKUP($B649&amp;$L649,'2 этап'!$A$2:$J$527,10,FALSE)),2)</f>
        <v>0</v>
      </c>
      <c r="H649">
        <f>ROUND(IF(ISERROR(VLOOKUP($B649&amp;$L649,'3 этап'!$A$2:$J$527,9,FALSE)),0,VLOOKUP($B649&amp;$L649,'3 этап'!$A$2:$J$527,9,FALSE)),2)</f>
        <v>175</v>
      </c>
      <c r="I649">
        <f>ROUND(IF(ISERROR(VLOOKUP($B649&amp;$L649,'4 этап'!$A$2:$J$527,7,FALSE)),0,VLOOKUP($B649&amp;$L649,'4 этап'!$A$2:$J$527,7,FALSE)),2)</f>
        <v>176.9</v>
      </c>
      <c r="J649">
        <f>ROUND(IF(ISERROR(VLOOKUP($B649&amp;$L649,'5 этап'!$A$2:$N$527,13,FALSE)),0,VLOOKUP($B649&amp;$L649,'5 этап'!$A$2:$N$527,13,FALSE)),2)</f>
        <v>183.9</v>
      </c>
      <c r="K649">
        <f>LARGE(F649:I649,1)+LARGE(F649:I649,2)+LARGE(F649:I649,3)+J649</f>
        <v>535.79999999999995</v>
      </c>
      <c r="L649" t="s">
        <v>895</v>
      </c>
    </row>
    <row r="650" spans="1:12" x14ac:dyDescent="0.35">
      <c r="A650" s="3">
        <v>6</v>
      </c>
      <c r="B650" t="s">
        <v>436</v>
      </c>
      <c r="C650" t="s">
        <v>12</v>
      </c>
      <c r="D650">
        <v>18</v>
      </c>
      <c r="E650" t="s">
        <v>15</v>
      </c>
      <c r="F650">
        <f>ROUND(IF(ISERROR(VLOOKUP($B650&amp;$L650,'1 этап'!$A$4:$K$519,10,FALSE)),0,VLOOKUP($B650&amp;$L650,'1 этап'!$A$4:$K$519,10,FALSE)),2)</f>
        <v>25</v>
      </c>
      <c r="G650">
        <f>ROUND(IF(ISERROR(VLOOKUP($B650&amp;$L650,'2 этап'!$A$2:$J$527,10,FALSE)),0,VLOOKUP($B650&amp;$L650,'2 этап'!$A$2:$J$527,10,FALSE)),2)</f>
        <v>148</v>
      </c>
      <c r="H650">
        <f>ROUND(IF(ISERROR(VLOOKUP($B650&amp;$L650,'3 этап'!$A$2:$J$527,9,FALSE)),0,VLOOKUP($B650&amp;$L650,'3 этап'!$A$2:$J$527,9,FALSE)),2)</f>
        <v>0</v>
      </c>
      <c r="I650">
        <f>ROUND(IF(ISERROR(VLOOKUP($B650&amp;$L650,'4 этап'!$A$2:$J$527,7,FALSE)),0,VLOOKUP($B650&amp;$L650,'4 этап'!$A$2:$J$527,7,FALSE)),2)</f>
        <v>163.19999999999999</v>
      </c>
      <c r="J650">
        <f>ROUND(IF(ISERROR(VLOOKUP($B650&amp;$L650,'5 этап'!$A$2:$N$527,13,FALSE)),0,VLOOKUP($B650&amp;$L650,'5 этап'!$A$2:$N$527,13,FALSE)),2)</f>
        <v>170.3</v>
      </c>
      <c r="K650">
        <f>LARGE(F650:I650,1)+LARGE(F650:I650,2)+LARGE(F650:I650,3)+J650</f>
        <v>506.5</v>
      </c>
      <c r="L650" t="s">
        <v>895</v>
      </c>
    </row>
    <row r="651" spans="1:12" x14ac:dyDescent="0.35">
      <c r="A651" s="3">
        <v>7</v>
      </c>
      <c r="B651" t="s">
        <v>426</v>
      </c>
      <c r="C651" t="s">
        <v>12</v>
      </c>
      <c r="D651">
        <v>18</v>
      </c>
      <c r="E651" t="s">
        <v>51</v>
      </c>
      <c r="F651">
        <f>ROUND(IF(ISERROR(VLOOKUP($B651&amp;$L651,'1 этап'!$A$4:$K$519,10,FALSE)),0,VLOOKUP($B651&amp;$L651,'1 этап'!$A$4:$K$519,10,FALSE)),2)</f>
        <v>155</v>
      </c>
      <c r="G651">
        <f>ROUND(IF(ISERROR(VLOOKUP($B651&amp;$L651,'2 этап'!$A$2:$J$527,10,FALSE)),0,VLOOKUP($B651&amp;$L651,'2 этап'!$A$2:$J$527,10,FALSE)),2)</f>
        <v>162.69999999999999</v>
      </c>
      <c r="H651">
        <f>ROUND(IF(ISERROR(VLOOKUP($B651&amp;$L651,'3 этап'!$A$2:$J$527,9,FALSE)),0,VLOOKUP($B651&amp;$L651,'3 этап'!$A$2:$J$527,9,FALSE)),2)</f>
        <v>0</v>
      </c>
      <c r="I651">
        <f>ROUND(IF(ISERROR(VLOOKUP($B651&amp;$L651,'4 этап'!$A$2:$J$527,7,FALSE)),0,VLOOKUP($B651&amp;$L651,'4 этап'!$A$2:$J$527,7,FALSE)),2)</f>
        <v>163.6</v>
      </c>
      <c r="J651">
        <f>ROUND(IF(ISERROR(VLOOKUP($B651&amp;$L651,'5 этап'!$A$2:$N$527,13,FALSE)),0,VLOOKUP($B651&amp;$L651,'5 этап'!$A$2:$N$527,13,FALSE)),2)</f>
        <v>0</v>
      </c>
      <c r="K651">
        <f>LARGE(F651:I651,1)+LARGE(F651:I651,2)+LARGE(F651:I651,3)+J651</f>
        <v>481.29999999999995</v>
      </c>
      <c r="L651" t="s">
        <v>895</v>
      </c>
    </row>
    <row r="652" spans="1:12" x14ac:dyDescent="0.35">
      <c r="A652" s="3">
        <v>8</v>
      </c>
      <c r="B652" t="s">
        <v>435</v>
      </c>
      <c r="C652" t="s">
        <v>12</v>
      </c>
      <c r="D652">
        <v>18</v>
      </c>
      <c r="E652" t="s">
        <v>51</v>
      </c>
      <c r="F652">
        <f>ROUND(IF(ISERROR(VLOOKUP($B652&amp;$L652,'1 этап'!$A$4:$K$519,10,FALSE)),0,VLOOKUP($B652&amp;$L652,'1 этап'!$A$4:$K$519,10,FALSE)),2)</f>
        <v>44.3</v>
      </c>
      <c r="G652">
        <f>ROUND(IF(ISERROR(VLOOKUP($B652&amp;$L652,'2 этап'!$A$2:$J$527,10,FALSE)),0,VLOOKUP($B652&amp;$L652,'2 этап'!$A$2:$J$527,10,FALSE)),2)</f>
        <v>172.1</v>
      </c>
      <c r="H652">
        <f>ROUND(IF(ISERROR(VLOOKUP($B652&amp;$L652,'3 этап'!$A$2:$J$527,9,FALSE)),0,VLOOKUP($B652&amp;$L652,'3 этап'!$A$2:$J$527,9,FALSE)),2)</f>
        <v>137.9</v>
      </c>
      <c r="I652">
        <f>ROUND(IF(ISERROR(VLOOKUP($B652&amp;$L652,'4 этап'!$A$2:$J$527,7,FALSE)),0,VLOOKUP($B652&amp;$L652,'4 этап'!$A$2:$J$527,7,FALSE)),2)</f>
        <v>0</v>
      </c>
      <c r="J652">
        <f>ROUND(IF(ISERROR(VLOOKUP($B652&amp;$L652,'5 этап'!$A$2:$N$527,13,FALSE)),0,VLOOKUP($B652&amp;$L652,'5 этап'!$A$2:$N$527,13,FALSE)),2)</f>
        <v>106</v>
      </c>
      <c r="K652">
        <f>LARGE(F652:I652,1)+LARGE(F652:I652,2)+LARGE(F652:I652,3)+J652</f>
        <v>460.3</v>
      </c>
      <c r="L652" t="s">
        <v>895</v>
      </c>
    </row>
    <row r="653" spans="1:12" x14ac:dyDescent="0.35">
      <c r="A653" s="3">
        <v>9</v>
      </c>
      <c r="B653" t="s">
        <v>430</v>
      </c>
      <c r="C653" t="s">
        <v>12</v>
      </c>
      <c r="D653">
        <v>18</v>
      </c>
      <c r="E653" t="s">
        <v>51</v>
      </c>
      <c r="F653">
        <f>ROUND(IF(ISERROR(VLOOKUP($B653&amp;$L653,'1 этап'!$A$4:$K$519,10,FALSE)),0,VLOOKUP($B653&amp;$L653,'1 этап'!$A$4:$K$519,10,FALSE)),2)</f>
        <v>131.5</v>
      </c>
      <c r="G653">
        <f>ROUND(IF(ISERROR(VLOOKUP($B653&amp;$L653,'2 этап'!$A$2:$J$527,10,FALSE)),0,VLOOKUP($B653&amp;$L653,'2 этап'!$A$2:$J$527,10,FALSE)),2)</f>
        <v>154.1</v>
      </c>
      <c r="H653">
        <f>ROUND(IF(ISERROR(VLOOKUP($B653&amp;$L653,'3 этап'!$A$2:$J$527,9,FALSE)),0,VLOOKUP($B653&amp;$L653,'3 этап'!$A$2:$J$527,9,FALSE)),2)</f>
        <v>148.4</v>
      </c>
      <c r="I653">
        <f>ROUND(IF(ISERROR(VLOOKUP($B653&amp;$L653,'4 этап'!$A$2:$J$527,7,FALSE)),0,VLOOKUP($B653&amp;$L653,'4 этап'!$A$2:$J$527,7,FALSE)),2)</f>
        <v>0</v>
      </c>
      <c r="J653">
        <f>ROUND(IF(ISERROR(VLOOKUP($B653&amp;$L653,'5 этап'!$A$2:$N$527,13,FALSE)),0,VLOOKUP($B653&amp;$L653,'5 этап'!$A$2:$N$527,13,FALSE)),2)</f>
        <v>0</v>
      </c>
      <c r="K653">
        <f>LARGE(F653:I653,1)+LARGE(F653:I653,2)+LARGE(F653:I653,3)+J653</f>
        <v>434</v>
      </c>
      <c r="L653" t="s">
        <v>895</v>
      </c>
    </row>
    <row r="654" spans="1:12" x14ac:dyDescent="0.35">
      <c r="A654" s="3">
        <v>10</v>
      </c>
      <c r="B654" t="s">
        <v>629</v>
      </c>
      <c r="C654" t="s">
        <v>12</v>
      </c>
      <c r="D654">
        <v>18</v>
      </c>
      <c r="E654" t="s">
        <v>85</v>
      </c>
      <c r="F654">
        <f>ROUND(IF(ISERROR(VLOOKUP($B654&amp;$L654,'1 этап'!$A$4:$K$519,10,FALSE)),0,VLOOKUP($B654&amp;$L654,'1 этап'!$A$4:$K$519,10,FALSE)),2)</f>
        <v>0</v>
      </c>
      <c r="G654">
        <f>ROUND(IF(ISERROR(VLOOKUP($B654&amp;$L654,'2 этап'!$A$2:$J$527,10,FALSE)),0,VLOOKUP($B654&amp;$L654,'2 этап'!$A$2:$J$527,10,FALSE)),2)</f>
        <v>132.19999999999999</v>
      </c>
      <c r="H654">
        <f>ROUND(IF(ISERROR(VLOOKUP($B654&amp;$L654,'3 этап'!$A$2:$J$527,9,FALSE)),0,VLOOKUP($B654&amp;$L654,'3 этап'!$A$2:$J$527,9,FALSE)),2)</f>
        <v>136.69999999999999</v>
      </c>
      <c r="I654">
        <f>ROUND(IF(ISERROR(VLOOKUP($B654&amp;$L654,'4 этап'!$A$2:$J$527,7,FALSE)),0,VLOOKUP($B654&amp;$L654,'4 этап'!$A$2:$J$527,7,FALSE)),2)</f>
        <v>0</v>
      </c>
      <c r="J654">
        <f>ROUND(IF(ISERROR(VLOOKUP($B654&amp;$L654,'5 этап'!$A$2:$N$527,13,FALSE)),0,VLOOKUP($B654&amp;$L654,'5 этап'!$A$2:$N$527,13,FALSE)),2)</f>
        <v>160.30000000000001</v>
      </c>
      <c r="K654">
        <f>LARGE(F654:I654,1)+LARGE(F654:I654,2)+LARGE(F654:I654,3)+J654</f>
        <v>429.2</v>
      </c>
      <c r="L654" t="s">
        <v>895</v>
      </c>
    </row>
    <row r="655" spans="1:12" x14ac:dyDescent="0.35">
      <c r="A655" s="3">
        <v>11</v>
      </c>
      <c r="B655" t="s">
        <v>420</v>
      </c>
      <c r="C655" t="s">
        <v>12</v>
      </c>
      <c r="D655">
        <v>18</v>
      </c>
      <c r="E655" t="s">
        <v>17</v>
      </c>
      <c r="F655">
        <f>ROUND(IF(ISERROR(VLOOKUP($B655&amp;$L655,'1 этап'!$A$4:$K$519,10,FALSE)),0,VLOOKUP($B655&amp;$L655,'1 этап'!$A$4:$K$519,10,FALSE)),2)</f>
        <v>200</v>
      </c>
      <c r="G655">
        <f>ROUND(IF(ISERROR(VLOOKUP($B655&amp;$L655,'2 этап'!$A$2:$J$527,10,FALSE)),0,VLOOKUP($B655&amp;$L655,'2 этап'!$A$2:$J$527,10,FALSE)),2)</f>
        <v>200</v>
      </c>
      <c r="H655">
        <f>ROUND(IF(ISERROR(VLOOKUP($B655&amp;$L655,'3 этап'!$A$2:$J$527,9,FALSE)),0,VLOOKUP($B655&amp;$L655,'3 этап'!$A$2:$J$527,9,FALSE)),2)</f>
        <v>0</v>
      </c>
      <c r="I655">
        <f>ROUND(IF(ISERROR(VLOOKUP($B655&amp;$L655,'4 этап'!$A$2:$J$527,7,FALSE)),0,VLOOKUP($B655&amp;$L655,'4 этап'!$A$2:$J$527,7,FALSE)),2)</f>
        <v>0</v>
      </c>
      <c r="J655">
        <f>ROUND(IF(ISERROR(VLOOKUP($B655&amp;$L655,'5 этап'!$A$2:$N$527,13,FALSE)),0,VLOOKUP($B655&amp;$L655,'5 этап'!$A$2:$N$527,13,FALSE)),2)</f>
        <v>0</v>
      </c>
      <c r="K655">
        <f>LARGE(F655:I655,1)+LARGE(F655:I655,2)+LARGE(F655:I655,3)+J655</f>
        <v>400</v>
      </c>
      <c r="L655" t="s">
        <v>895</v>
      </c>
    </row>
    <row r="656" spans="1:12" x14ac:dyDescent="0.35">
      <c r="A656" s="3">
        <v>12</v>
      </c>
      <c r="B656" t="s">
        <v>437</v>
      </c>
      <c r="C656" t="s">
        <v>12</v>
      </c>
      <c r="D656">
        <v>18</v>
      </c>
      <c r="E656" t="s">
        <v>51</v>
      </c>
      <c r="F656">
        <f>ROUND(IF(ISERROR(VLOOKUP($B656&amp;$L656,'1 этап'!$A$4:$K$519,10,FALSE)),0,VLOOKUP($B656&amp;$L656,'1 этап'!$A$4:$K$519,10,FALSE)),2)</f>
        <v>0</v>
      </c>
      <c r="G656">
        <f>ROUND(IF(ISERROR(VLOOKUP($B656&amp;$L656,'2 этап'!$A$2:$J$527,10,FALSE)),0,VLOOKUP($B656&amp;$L656,'2 этап'!$A$2:$J$527,10,FALSE)),2)</f>
        <v>0</v>
      </c>
      <c r="H656">
        <f>ROUND(IF(ISERROR(VLOOKUP($B656&amp;$L656,'3 этап'!$A$2:$J$527,9,FALSE)),0,VLOOKUP($B656&amp;$L656,'3 этап'!$A$2:$J$527,9,FALSE)),2)</f>
        <v>191.5</v>
      </c>
      <c r="I656">
        <f>ROUND(IF(ISERROR(VLOOKUP($B656&amp;$L656,'4 этап'!$A$2:$J$527,7,FALSE)),0,VLOOKUP($B656&amp;$L656,'4 этап'!$A$2:$J$527,7,FALSE)),2)</f>
        <v>183.1</v>
      </c>
      <c r="J656">
        <f>ROUND(IF(ISERROR(VLOOKUP($B656&amp;$L656,'5 этап'!$A$2:$N$527,13,FALSE)),0,VLOOKUP($B656&amp;$L656,'5 этап'!$A$2:$N$527,13,FALSE)),2)</f>
        <v>0</v>
      </c>
      <c r="K656">
        <f>LARGE(F656:I656,1)+LARGE(F656:I656,2)+LARGE(F656:I656,3)+J656</f>
        <v>374.6</v>
      </c>
      <c r="L656" t="s">
        <v>895</v>
      </c>
    </row>
    <row r="657" spans="1:12" x14ac:dyDescent="0.35">
      <c r="A657" s="3">
        <v>13</v>
      </c>
      <c r="B657" t="s">
        <v>427</v>
      </c>
      <c r="C657" t="s">
        <v>12</v>
      </c>
      <c r="D657">
        <v>18</v>
      </c>
      <c r="E657" t="s">
        <v>17</v>
      </c>
      <c r="F657">
        <f>ROUND(IF(ISERROR(VLOOKUP($B657&amp;$L657,'1 этап'!$A$4:$K$519,10,FALSE)),0,VLOOKUP($B657&amp;$L657,'1 этап'!$A$4:$K$519,10,FALSE)),2)</f>
        <v>155</v>
      </c>
      <c r="G657">
        <f>ROUND(IF(ISERROR(VLOOKUP($B657&amp;$L657,'2 этап'!$A$2:$J$527,10,FALSE)),0,VLOOKUP($B657&amp;$L657,'2 этап'!$A$2:$J$527,10,FALSE)),2)</f>
        <v>190.5</v>
      </c>
      <c r="H657">
        <f>ROUND(IF(ISERROR(VLOOKUP($B657&amp;$L657,'3 этап'!$A$2:$J$527,9,FALSE)),0,VLOOKUP($B657&amp;$L657,'3 этап'!$A$2:$J$527,9,FALSE)),2)</f>
        <v>0</v>
      </c>
      <c r="I657">
        <f>ROUND(IF(ISERROR(VLOOKUP($B657&amp;$L657,'4 этап'!$A$2:$J$527,7,FALSE)),0,VLOOKUP($B657&amp;$L657,'4 этап'!$A$2:$J$527,7,FALSE)),2)</f>
        <v>0</v>
      </c>
      <c r="J657">
        <f>ROUND(IF(ISERROR(VLOOKUP($B657&amp;$L657,'5 этап'!$A$2:$N$527,13,FALSE)),0,VLOOKUP($B657&amp;$L657,'5 этап'!$A$2:$N$527,13,FALSE)),2)</f>
        <v>0</v>
      </c>
      <c r="K657">
        <f>LARGE(F657:I657,1)+LARGE(F657:I657,2)+LARGE(F657:I657,3)+J657</f>
        <v>345.5</v>
      </c>
      <c r="L657" t="s">
        <v>895</v>
      </c>
    </row>
    <row r="658" spans="1:12" x14ac:dyDescent="0.35">
      <c r="A658" s="3">
        <v>14</v>
      </c>
      <c r="B658" t="s">
        <v>429</v>
      </c>
      <c r="C658" t="s">
        <v>175</v>
      </c>
      <c r="D658" t="s">
        <v>176</v>
      </c>
      <c r="F658">
        <f>ROUND(IF(ISERROR(VLOOKUP($B658&amp;$L658,'1 этап'!$A$4:$K$519,10,FALSE)),0,VLOOKUP($B658&amp;$L658,'1 этап'!$A$4:$K$519,10,FALSE)),2)</f>
        <v>133.1</v>
      </c>
      <c r="G658">
        <f>ROUND(IF(ISERROR(VLOOKUP($B658&amp;$L658,'2 этап'!$A$2:$J$527,10,FALSE)),0,VLOOKUP($B658&amp;$L658,'2 этап'!$A$2:$J$527,10,FALSE)),2)</f>
        <v>160</v>
      </c>
      <c r="H658">
        <f>ROUND(IF(ISERROR(VLOOKUP($B658&amp;$L658,'3 этап'!$A$2:$J$527,9,FALSE)),0,VLOOKUP($B658&amp;$L658,'3 этап'!$A$2:$J$527,9,FALSE)),2)</f>
        <v>0</v>
      </c>
      <c r="I658">
        <f>ROUND(IF(ISERROR(VLOOKUP($B658&amp;$L658,'4 этап'!$A$2:$J$527,7,FALSE)),0,VLOOKUP($B658&amp;$L658,'4 этап'!$A$2:$J$527,7,FALSE)),2)</f>
        <v>0</v>
      </c>
      <c r="J658">
        <f>ROUND(IF(ISERROR(VLOOKUP($B658&amp;$L658,'5 этап'!$A$2:$N$527,13,FALSE)),0,VLOOKUP($B658&amp;$L658,'5 этап'!$A$2:$N$527,13,FALSE)),2)</f>
        <v>0</v>
      </c>
      <c r="K658">
        <f>LARGE(F658:I658,1)+LARGE(F658:I658,2)+LARGE(F658:I658,3)+J658</f>
        <v>293.10000000000002</v>
      </c>
      <c r="L658" t="s">
        <v>895</v>
      </c>
    </row>
    <row r="659" spans="1:12" x14ac:dyDescent="0.35">
      <c r="A659" s="3">
        <v>15</v>
      </c>
      <c r="B659" t="s">
        <v>431</v>
      </c>
      <c r="C659" t="s">
        <v>12</v>
      </c>
      <c r="D659">
        <v>18</v>
      </c>
      <c r="E659" t="s">
        <v>64</v>
      </c>
      <c r="F659">
        <f>ROUND(IF(ISERROR(VLOOKUP($B659&amp;$L659,'1 этап'!$A$4:$K$519,10,FALSE)),0,VLOOKUP($B659&amp;$L659,'1 этап'!$A$4:$K$519,10,FALSE)),2)</f>
        <v>125.5</v>
      </c>
      <c r="G659">
        <f>ROUND(IF(ISERROR(VLOOKUP($B659&amp;$L659,'2 этап'!$A$2:$J$527,10,FALSE)),0,VLOOKUP($B659&amp;$L659,'2 этап'!$A$2:$J$527,10,FALSE)),2)</f>
        <v>142.6</v>
      </c>
      <c r="H659">
        <f>ROUND(IF(ISERROR(VLOOKUP($B659&amp;$L659,'3 этап'!$A$2:$J$527,9,FALSE)),0,VLOOKUP($B659&amp;$L659,'3 этап'!$A$2:$J$527,9,FALSE)),2)</f>
        <v>0</v>
      </c>
      <c r="I659">
        <f>ROUND(IF(ISERROR(VLOOKUP($B659&amp;$L659,'4 этап'!$A$2:$J$527,7,FALSE)),0,VLOOKUP($B659&amp;$L659,'4 этап'!$A$2:$J$527,7,FALSE)),2)</f>
        <v>0</v>
      </c>
      <c r="J659">
        <f>ROUND(IF(ISERROR(VLOOKUP($B659&amp;$L659,'5 этап'!$A$2:$N$527,13,FALSE)),0,VLOOKUP($B659&amp;$L659,'5 этап'!$A$2:$N$527,13,FALSE)),2)</f>
        <v>0</v>
      </c>
      <c r="K659">
        <f>LARGE(F659:I659,1)+LARGE(F659:I659,2)+LARGE(F659:I659,3)+J659</f>
        <v>268.10000000000002</v>
      </c>
      <c r="L659" t="s">
        <v>895</v>
      </c>
    </row>
    <row r="660" spans="1:12" x14ac:dyDescent="0.35">
      <c r="A660" s="3">
        <v>16</v>
      </c>
      <c r="B660" t="s">
        <v>432</v>
      </c>
      <c r="C660" t="s">
        <v>12</v>
      </c>
      <c r="D660">
        <v>18</v>
      </c>
      <c r="E660" t="s">
        <v>64</v>
      </c>
      <c r="F660">
        <f>ROUND(IF(ISERROR(VLOOKUP($B660&amp;$L660,'1 этап'!$A$4:$K$519,10,FALSE)),0,VLOOKUP($B660&amp;$L660,'1 этап'!$A$4:$K$519,10,FALSE)),2)</f>
        <v>114</v>
      </c>
      <c r="G660">
        <f>ROUND(IF(ISERROR(VLOOKUP($B660&amp;$L660,'2 этап'!$A$2:$J$527,10,FALSE)),0,VLOOKUP($B660&amp;$L660,'2 этап'!$A$2:$J$527,10,FALSE)),2)</f>
        <v>0</v>
      </c>
      <c r="H660">
        <f>ROUND(IF(ISERROR(VLOOKUP($B660&amp;$L660,'3 этап'!$A$2:$J$527,9,FALSE)),0,VLOOKUP($B660&amp;$L660,'3 этап'!$A$2:$J$527,9,FALSE)),2)</f>
        <v>147.30000000000001</v>
      </c>
      <c r="I660">
        <f>ROUND(IF(ISERROR(VLOOKUP($B660&amp;$L660,'4 этап'!$A$2:$J$527,7,FALSE)),0,VLOOKUP($B660&amp;$L660,'4 этап'!$A$2:$J$527,7,FALSE)),2)</f>
        <v>0</v>
      </c>
      <c r="J660">
        <f>ROUND(IF(ISERROR(VLOOKUP($B660&amp;$L660,'5 этап'!$A$2:$N$527,13,FALSE)),0,VLOOKUP($B660&amp;$L660,'5 этап'!$A$2:$N$527,13,FALSE)),2)</f>
        <v>0</v>
      </c>
      <c r="K660">
        <f>LARGE(F660:I660,1)+LARGE(F660:I660,2)+LARGE(F660:I660,3)+J660</f>
        <v>261.3</v>
      </c>
      <c r="L660" t="s">
        <v>895</v>
      </c>
    </row>
    <row r="661" spans="1:12" x14ac:dyDescent="0.35">
      <c r="A661" s="3">
        <v>17</v>
      </c>
      <c r="B661" t="s">
        <v>382</v>
      </c>
      <c r="C661" t="s">
        <v>12</v>
      </c>
      <c r="D661">
        <v>18</v>
      </c>
      <c r="E661" t="s">
        <v>27</v>
      </c>
      <c r="F661">
        <f>ROUND(IF(ISERROR(VLOOKUP($B661&amp;$L661,'1 этап'!$A$4:$K$519,10,FALSE)),0,VLOOKUP($B661&amp;$L661,'1 этап'!$A$4:$K$519,10,FALSE)),2)</f>
        <v>0</v>
      </c>
      <c r="G661">
        <f>ROUND(IF(ISERROR(VLOOKUP($B661&amp;$L661,'2 этап'!$A$2:$J$527,10,FALSE)),0,VLOOKUP($B661&amp;$L661,'2 этап'!$A$2:$J$527,10,FALSE)),2)</f>
        <v>0</v>
      </c>
      <c r="H661">
        <f>ROUND(IF(ISERROR(VLOOKUP($B661&amp;$L661,'3 этап'!$A$2:$J$527,9,FALSE)),0,VLOOKUP($B661&amp;$L661,'3 этап'!$A$2:$J$527,9,FALSE)),2)</f>
        <v>198.6</v>
      </c>
      <c r="I661">
        <f>ROUND(IF(ISERROR(VLOOKUP($B661&amp;$L661,'4 этап'!$A$2:$J$527,7,FALSE)),0,VLOOKUP($B661&amp;$L661,'4 этап'!$A$2:$J$527,7,FALSE)),2)</f>
        <v>0</v>
      </c>
      <c r="J661">
        <f>ROUND(IF(ISERROR(VLOOKUP($B661&amp;$L661,'5 этап'!$A$2:$N$527,13,FALSE)),0,VLOOKUP($B661&amp;$L661,'5 этап'!$A$2:$N$527,13,FALSE)),2)</f>
        <v>0</v>
      </c>
      <c r="K661">
        <f>LARGE(F661:I661,1)+LARGE(F661:I661,2)+LARGE(F661:I661,3)+J661</f>
        <v>198.6</v>
      </c>
      <c r="L661" t="s">
        <v>895</v>
      </c>
    </row>
    <row r="662" spans="1:12" x14ac:dyDescent="0.35">
      <c r="A662" s="3">
        <v>18</v>
      </c>
      <c r="B662" t="s">
        <v>626</v>
      </c>
      <c r="C662" t="s">
        <v>12</v>
      </c>
      <c r="D662">
        <v>18</v>
      </c>
      <c r="E662" t="s">
        <v>27</v>
      </c>
      <c r="F662">
        <f>ROUND(IF(ISERROR(VLOOKUP($B662&amp;$L662,'1 этап'!$A$4:$K$519,10,FALSE)),0,VLOOKUP($B662&amp;$L662,'1 этап'!$A$4:$K$519,10,FALSE)),2)</f>
        <v>0</v>
      </c>
      <c r="G662">
        <f>ROUND(IF(ISERROR(VLOOKUP($B662&amp;$L662,'2 этап'!$A$2:$J$527,10,FALSE)),0,VLOOKUP($B662&amp;$L662,'2 этап'!$A$2:$J$527,10,FALSE)),2)</f>
        <v>179</v>
      </c>
      <c r="H662">
        <f>ROUND(IF(ISERROR(VLOOKUP($B662&amp;$L662,'3 этап'!$A$2:$J$527,9,FALSE)),0,VLOOKUP($B662&amp;$L662,'3 этап'!$A$2:$J$527,9,FALSE)),2)</f>
        <v>0</v>
      </c>
      <c r="I662">
        <f>ROUND(IF(ISERROR(VLOOKUP($B662&amp;$L662,'4 этап'!$A$2:$J$527,7,FALSE)),0,VLOOKUP($B662&amp;$L662,'4 этап'!$A$2:$J$527,7,FALSE)),2)</f>
        <v>0</v>
      </c>
      <c r="J662">
        <f>ROUND(IF(ISERROR(VLOOKUP($B662&amp;$L662,'5 этап'!$A$2:$N$527,13,FALSE)),0,VLOOKUP($B662&amp;$L662,'5 этап'!$A$2:$N$527,13,FALSE)),2)</f>
        <v>0</v>
      </c>
      <c r="K662">
        <f>LARGE(F662:I662,1)+LARGE(F662:I662,2)+LARGE(F662:I662,3)+J662</f>
        <v>179</v>
      </c>
      <c r="L662" t="s">
        <v>895</v>
      </c>
    </row>
    <row r="663" spans="1:12" x14ac:dyDescent="0.35">
      <c r="A663" s="3">
        <v>19</v>
      </c>
      <c r="B663" t="s">
        <v>423</v>
      </c>
      <c r="C663" t="s">
        <v>12</v>
      </c>
      <c r="D663">
        <v>18</v>
      </c>
      <c r="E663" t="s">
        <v>49</v>
      </c>
      <c r="F663">
        <f>ROUND(IF(ISERROR(VLOOKUP($B663&amp;$L663,'1 этап'!$A$4:$K$519,10,FALSE)),0,VLOOKUP($B663&amp;$L663,'1 этап'!$A$4:$K$519,10,FALSE)),2)</f>
        <v>177.8</v>
      </c>
      <c r="G663">
        <f>ROUND(IF(ISERROR(VLOOKUP($B663&amp;$L663,'2 этап'!$A$2:$J$527,10,FALSE)),0,VLOOKUP($B663&amp;$L663,'2 этап'!$A$2:$J$527,10,FALSE)),2)</f>
        <v>0</v>
      </c>
      <c r="H663">
        <f>ROUND(IF(ISERROR(VLOOKUP($B663&amp;$L663,'3 этап'!$A$2:$J$527,9,FALSE)),0,VLOOKUP($B663&amp;$L663,'3 этап'!$A$2:$J$527,9,FALSE)),2)</f>
        <v>0</v>
      </c>
      <c r="I663">
        <f>ROUND(IF(ISERROR(VLOOKUP($B663&amp;$L663,'4 этап'!$A$2:$J$527,7,FALSE)),0,VLOOKUP($B663&amp;$L663,'4 этап'!$A$2:$J$527,7,FALSE)),2)</f>
        <v>0</v>
      </c>
      <c r="J663">
        <f>ROUND(IF(ISERROR(VLOOKUP($B663&amp;$L663,'5 этап'!$A$2:$N$527,13,FALSE)),0,VLOOKUP($B663&amp;$L663,'5 этап'!$A$2:$N$527,13,FALSE)),2)</f>
        <v>0</v>
      </c>
      <c r="K663">
        <f>LARGE(F663:I663,1)+LARGE(F663:I663,2)+LARGE(F663:I663,3)+J663</f>
        <v>177.8</v>
      </c>
      <c r="L663" t="s">
        <v>895</v>
      </c>
    </row>
    <row r="664" spans="1:12" x14ac:dyDescent="0.35">
      <c r="A664" s="3">
        <v>20</v>
      </c>
      <c r="B664" t="s">
        <v>627</v>
      </c>
      <c r="C664" t="s">
        <v>12</v>
      </c>
      <c r="D664">
        <v>18</v>
      </c>
      <c r="E664" t="s">
        <v>20</v>
      </c>
      <c r="F664">
        <f>ROUND(IF(ISERROR(VLOOKUP($B664&amp;$L664,'1 этап'!$A$4:$K$519,10,FALSE)),0,VLOOKUP($B664&amp;$L664,'1 этап'!$A$4:$K$519,10,FALSE)),2)</f>
        <v>0</v>
      </c>
      <c r="G664">
        <f>ROUND(IF(ISERROR(VLOOKUP($B664&amp;$L664,'2 этап'!$A$2:$J$527,10,FALSE)),0,VLOOKUP($B664&amp;$L664,'2 этап'!$A$2:$J$527,10,FALSE)),2)</f>
        <v>159.19999999999999</v>
      </c>
      <c r="H664">
        <f>ROUND(IF(ISERROR(VLOOKUP($B664&amp;$L664,'3 этап'!$A$2:$J$527,9,FALSE)),0,VLOOKUP($B664&amp;$L664,'3 этап'!$A$2:$J$527,9,FALSE)),2)</f>
        <v>0</v>
      </c>
      <c r="I664">
        <f>ROUND(IF(ISERROR(VLOOKUP($B664&amp;$L664,'4 этап'!$A$2:$J$527,7,FALSE)),0,VLOOKUP($B664&amp;$L664,'4 этап'!$A$2:$J$527,7,FALSE)),2)</f>
        <v>0</v>
      </c>
      <c r="J664">
        <f>ROUND(IF(ISERROR(VLOOKUP($B664&amp;$L664,'5 этап'!$A$2:$N$527,13,FALSE)),0,VLOOKUP($B664&amp;$L664,'5 этап'!$A$2:$N$527,13,FALSE)),2)</f>
        <v>0</v>
      </c>
      <c r="K664">
        <f>LARGE(F664:I664,1)+LARGE(F664:I664,2)+LARGE(F664:I664,3)+J664</f>
        <v>159.19999999999999</v>
      </c>
      <c r="L664" t="s">
        <v>895</v>
      </c>
    </row>
    <row r="665" spans="1:12" x14ac:dyDescent="0.35">
      <c r="A665" s="3">
        <v>21</v>
      </c>
      <c r="B665" t="s">
        <v>628</v>
      </c>
      <c r="C665" t="s">
        <v>12</v>
      </c>
      <c r="D665">
        <v>18</v>
      </c>
      <c r="E665" t="s">
        <v>17</v>
      </c>
      <c r="F665">
        <f>ROUND(IF(ISERROR(VLOOKUP($B665&amp;$L665,'1 этап'!$A$4:$K$519,10,FALSE)),0,VLOOKUP($B665&amp;$L665,'1 этап'!$A$4:$K$519,10,FALSE)),2)</f>
        <v>0</v>
      </c>
      <c r="G665">
        <f>ROUND(IF(ISERROR(VLOOKUP($B665&amp;$L665,'2 этап'!$A$2:$J$527,10,FALSE)),0,VLOOKUP($B665&amp;$L665,'2 этап'!$A$2:$J$527,10,FALSE)),2)</f>
        <v>156.1</v>
      </c>
      <c r="H665">
        <f>ROUND(IF(ISERROR(VLOOKUP($B665&amp;$L665,'3 этап'!$A$2:$J$527,9,FALSE)),0,VLOOKUP($B665&amp;$L665,'3 этап'!$A$2:$J$527,9,FALSE)),2)</f>
        <v>0</v>
      </c>
      <c r="I665">
        <f>ROUND(IF(ISERROR(VLOOKUP($B665&amp;$L665,'4 этап'!$A$2:$J$527,7,FALSE)),0,VLOOKUP($B665&amp;$L665,'4 этап'!$A$2:$J$527,7,FALSE)),2)</f>
        <v>0</v>
      </c>
      <c r="J665">
        <f>ROUND(IF(ISERROR(VLOOKUP($B665&amp;$L665,'5 этап'!$A$2:$N$527,13,FALSE)),0,VLOOKUP($B665&amp;$L665,'5 этап'!$A$2:$N$527,13,FALSE)),2)</f>
        <v>0</v>
      </c>
      <c r="K665">
        <f>LARGE(F665:I665,1)+LARGE(F665:I665,2)+LARGE(F665:I665,3)+J665</f>
        <v>156.1</v>
      </c>
      <c r="L665" t="s">
        <v>895</v>
      </c>
    </row>
    <row r="666" spans="1:12" x14ac:dyDescent="0.35">
      <c r="A666" s="3">
        <v>22</v>
      </c>
      <c r="B666" t="s">
        <v>428</v>
      </c>
      <c r="C666" t="s">
        <v>12</v>
      </c>
      <c r="D666">
        <v>18</v>
      </c>
      <c r="E666" t="s">
        <v>64</v>
      </c>
      <c r="F666">
        <f>ROUND(IF(ISERROR(VLOOKUP($B666&amp;$L666,'1 этап'!$A$4:$K$519,10,FALSE)),0,VLOOKUP($B666&amp;$L666,'1 этап'!$A$4:$K$519,10,FALSE)),2)</f>
        <v>142.6</v>
      </c>
      <c r="G666">
        <f>ROUND(IF(ISERROR(VLOOKUP($B666&amp;$L666,'2 этап'!$A$2:$J$527,10,FALSE)),0,VLOOKUP($B666&amp;$L666,'2 этап'!$A$2:$J$527,10,FALSE)),2)</f>
        <v>0</v>
      </c>
      <c r="H666">
        <f>ROUND(IF(ISERROR(VLOOKUP($B666&amp;$L666,'3 этап'!$A$2:$J$527,9,FALSE)),0,VLOOKUP($B666&amp;$L666,'3 этап'!$A$2:$J$527,9,FALSE)),2)</f>
        <v>0</v>
      </c>
      <c r="I666">
        <f>ROUND(IF(ISERROR(VLOOKUP($B666&amp;$L666,'4 этап'!$A$2:$J$527,7,FALSE)),0,VLOOKUP($B666&amp;$L666,'4 этап'!$A$2:$J$527,7,FALSE)),2)</f>
        <v>0</v>
      </c>
      <c r="J666">
        <f>ROUND(IF(ISERROR(VLOOKUP($B666&amp;$L666,'5 этап'!$A$2:$N$527,13,FALSE)),0,VLOOKUP($B666&amp;$L666,'5 этап'!$A$2:$N$527,13,FALSE)),2)</f>
        <v>0</v>
      </c>
      <c r="K666">
        <f>LARGE(F666:I666,1)+LARGE(F666:I666,2)+LARGE(F666:I666,3)+J666</f>
        <v>142.6</v>
      </c>
      <c r="L666" t="s">
        <v>895</v>
      </c>
    </row>
    <row r="667" spans="1:12" x14ac:dyDescent="0.35">
      <c r="A667" s="3">
        <v>23</v>
      </c>
      <c r="B667" t="s">
        <v>785</v>
      </c>
      <c r="C667" t="s">
        <v>12</v>
      </c>
      <c r="D667">
        <v>18</v>
      </c>
      <c r="E667" t="s">
        <v>17</v>
      </c>
      <c r="F667">
        <f>ROUND(IF(ISERROR(VLOOKUP($B667&amp;$L667,'1 этап'!$A$4:$K$519,10,FALSE)),0,VLOOKUP($B667&amp;$L667,'1 этап'!$A$4:$K$519,10,FALSE)),2)</f>
        <v>0</v>
      </c>
      <c r="G667">
        <f>ROUND(IF(ISERROR(VLOOKUP($B667&amp;$L667,'2 этап'!$A$2:$J$527,10,FALSE)),0,VLOOKUP($B667&amp;$L667,'2 этап'!$A$2:$J$527,10,FALSE)),2)</f>
        <v>0</v>
      </c>
      <c r="H667">
        <f>ROUND(IF(ISERROR(VLOOKUP($B667&amp;$L667,'3 этап'!$A$2:$J$527,9,FALSE)),0,VLOOKUP($B667&amp;$L667,'3 этап'!$A$2:$J$527,9,FALSE)),2)</f>
        <v>133.1</v>
      </c>
      <c r="I667">
        <f>ROUND(IF(ISERROR(VLOOKUP($B667&amp;$L667,'4 этап'!$A$2:$J$527,7,FALSE)),0,VLOOKUP($B667&amp;$L667,'4 этап'!$A$2:$J$527,7,FALSE)),2)</f>
        <v>0</v>
      </c>
      <c r="J667">
        <f>ROUND(IF(ISERROR(VLOOKUP($B667&amp;$L667,'5 этап'!$A$2:$N$527,13,FALSE)),0,VLOOKUP($B667&amp;$L667,'5 этап'!$A$2:$N$527,13,FALSE)),2)</f>
        <v>0</v>
      </c>
      <c r="K667">
        <f>LARGE(F667:I667,1)+LARGE(F667:I667,2)+LARGE(F667:I667,3)+J667</f>
        <v>133.1</v>
      </c>
      <c r="L667" t="s">
        <v>895</v>
      </c>
    </row>
    <row r="668" spans="1:12" x14ac:dyDescent="0.35">
      <c r="A668" s="3">
        <v>24</v>
      </c>
      <c r="B668" t="s">
        <v>786</v>
      </c>
      <c r="C668" t="s">
        <v>12</v>
      </c>
      <c r="D668">
        <v>18</v>
      </c>
      <c r="E668" t="s">
        <v>34</v>
      </c>
      <c r="F668">
        <f>ROUND(IF(ISERROR(VLOOKUP($B668&amp;$L668,'1 этап'!$A$4:$K$519,10,FALSE)),0,VLOOKUP($B668&amp;$L668,'1 этап'!$A$4:$K$519,10,FALSE)),2)</f>
        <v>0</v>
      </c>
      <c r="G668">
        <f>ROUND(IF(ISERROR(VLOOKUP($B668&amp;$L668,'2 этап'!$A$2:$J$527,10,FALSE)),0,VLOOKUP($B668&amp;$L668,'2 этап'!$A$2:$J$527,10,FALSE)),2)</f>
        <v>0</v>
      </c>
      <c r="H668">
        <f>ROUND(IF(ISERROR(VLOOKUP($B668&amp;$L668,'3 этап'!$A$2:$J$527,9,FALSE)),0,VLOOKUP($B668&amp;$L668,'3 этап'!$A$2:$J$527,9,FALSE)),2)</f>
        <v>127.9</v>
      </c>
      <c r="I668">
        <f>ROUND(IF(ISERROR(VLOOKUP($B668&amp;$L668,'4 этап'!$A$2:$J$527,7,FALSE)),0,VLOOKUP($B668&amp;$L668,'4 этап'!$A$2:$J$527,7,FALSE)),2)</f>
        <v>0</v>
      </c>
      <c r="J668">
        <f>ROUND(IF(ISERROR(VLOOKUP($B668&amp;$L668,'5 этап'!$A$2:$N$527,13,FALSE)),0,VLOOKUP($B668&amp;$L668,'5 этап'!$A$2:$N$527,13,FALSE)),2)</f>
        <v>0</v>
      </c>
      <c r="K668">
        <f>LARGE(F668:I668,1)+LARGE(F668:I668,2)+LARGE(F668:I668,3)+J668</f>
        <v>127.9</v>
      </c>
      <c r="L668" t="s">
        <v>895</v>
      </c>
    </row>
    <row r="669" spans="1:12" x14ac:dyDescent="0.35">
      <c r="A669" s="3">
        <v>25</v>
      </c>
      <c r="B669" t="s">
        <v>433</v>
      </c>
      <c r="C669" t="s">
        <v>12</v>
      </c>
      <c r="D669">
        <v>18</v>
      </c>
      <c r="E669" t="s">
        <v>85</v>
      </c>
      <c r="F669">
        <f>ROUND(IF(ISERROR(VLOOKUP($B669&amp;$L669,'1 этап'!$A$4:$K$519,10,FALSE)),0,VLOOKUP($B669&amp;$L669,'1 этап'!$A$4:$K$519,10,FALSE)),2)</f>
        <v>109.5</v>
      </c>
      <c r="G669">
        <f>ROUND(IF(ISERROR(VLOOKUP($B669&amp;$L669,'2 этап'!$A$2:$J$527,10,FALSE)),0,VLOOKUP($B669&amp;$L669,'2 этап'!$A$2:$J$527,10,FALSE)),2)</f>
        <v>0</v>
      </c>
      <c r="H669">
        <f>ROUND(IF(ISERROR(VLOOKUP($B669&amp;$L669,'3 этап'!$A$2:$J$527,9,FALSE)),0,VLOOKUP($B669&amp;$L669,'3 этап'!$A$2:$J$527,9,FALSE)),2)</f>
        <v>0</v>
      </c>
      <c r="I669">
        <f>ROUND(IF(ISERROR(VLOOKUP($B669&amp;$L669,'4 этап'!$A$2:$J$527,7,FALSE)),0,VLOOKUP($B669&amp;$L669,'4 этап'!$A$2:$J$527,7,FALSE)),2)</f>
        <v>0</v>
      </c>
      <c r="J669">
        <f>ROUND(IF(ISERROR(VLOOKUP($B669&amp;$L669,'5 этап'!$A$2:$N$527,13,FALSE)),0,VLOOKUP($B669&amp;$L669,'5 этап'!$A$2:$N$527,13,FALSE)),2)</f>
        <v>0</v>
      </c>
      <c r="K669">
        <f>LARGE(F669:I669,1)+LARGE(F669:I669,2)+LARGE(F669:I669,3)+J669</f>
        <v>109.5</v>
      </c>
      <c r="L669" t="s">
        <v>895</v>
      </c>
    </row>
    <row r="670" spans="1:12" x14ac:dyDescent="0.35">
      <c r="A670" s="3">
        <v>26</v>
      </c>
      <c r="B670" t="s">
        <v>787</v>
      </c>
      <c r="C670" t="s">
        <v>12</v>
      </c>
      <c r="D670">
        <v>18</v>
      </c>
      <c r="E670" t="s">
        <v>528</v>
      </c>
      <c r="F670">
        <f>ROUND(IF(ISERROR(VLOOKUP($B670&amp;$L670,'1 этап'!$A$4:$K$519,10,FALSE)),0,VLOOKUP($B670&amp;$L670,'1 этап'!$A$4:$K$519,10,FALSE)),2)</f>
        <v>0</v>
      </c>
      <c r="G670">
        <f>ROUND(IF(ISERROR(VLOOKUP($B670&amp;$L670,'2 этап'!$A$2:$J$527,10,FALSE)),0,VLOOKUP($B670&amp;$L670,'2 этап'!$A$2:$J$527,10,FALSE)),2)</f>
        <v>0</v>
      </c>
      <c r="H670">
        <f>ROUND(IF(ISERROR(VLOOKUP($B670&amp;$L670,'3 этап'!$A$2:$J$527,9,FALSE)),0,VLOOKUP($B670&amp;$L670,'3 этап'!$A$2:$J$527,9,FALSE)),2)</f>
        <v>74.900000000000006</v>
      </c>
      <c r="I670">
        <f>ROUND(IF(ISERROR(VLOOKUP($B670&amp;$L670,'4 этап'!$A$2:$J$527,7,FALSE)),0,VLOOKUP($B670&amp;$L670,'4 этап'!$A$2:$J$527,7,FALSE)),2)</f>
        <v>0</v>
      </c>
      <c r="J670">
        <f>ROUND(IF(ISERROR(VLOOKUP($B670&amp;$L670,'5 этап'!$A$2:$N$527,13,FALSE)),0,VLOOKUP($B670&amp;$L670,'5 этап'!$A$2:$N$527,13,FALSE)),2)</f>
        <v>0</v>
      </c>
      <c r="K670">
        <f>LARGE(F670:I670,1)+LARGE(F670:I670,2)+LARGE(F670:I670,3)+J670</f>
        <v>74.900000000000006</v>
      </c>
      <c r="L670" t="s">
        <v>895</v>
      </c>
    </row>
    <row r="671" spans="1:12" x14ac:dyDescent="0.35">
      <c r="A671" s="3">
        <v>27</v>
      </c>
      <c r="B671" t="s">
        <v>434</v>
      </c>
      <c r="C671" t="s">
        <v>375</v>
      </c>
      <c r="D671" t="s">
        <v>376</v>
      </c>
      <c r="E671" t="s">
        <v>377</v>
      </c>
      <c r="F671">
        <f>ROUND(IF(ISERROR(VLOOKUP($B671&amp;$L671,'1 этап'!$A$4:$K$519,10,FALSE)),0,VLOOKUP($B671&amp;$L671,'1 этап'!$A$4:$K$519,10,FALSE)),2)</f>
        <v>63.3</v>
      </c>
      <c r="G671">
        <f>ROUND(IF(ISERROR(VLOOKUP($B671&amp;$L671,'2 этап'!$A$2:$J$527,10,FALSE)),0,VLOOKUP($B671&amp;$L671,'2 этап'!$A$2:$J$527,10,FALSE)),2)</f>
        <v>0</v>
      </c>
      <c r="H671">
        <f>ROUND(IF(ISERROR(VLOOKUP($B671&amp;$L671,'3 этап'!$A$2:$J$527,9,FALSE)),0,VLOOKUP($B671&amp;$L671,'3 этап'!$A$2:$J$527,9,FALSE)),2)</f>
        <v>0</v>
      </c>
      <c r="I671">
        <f>ROUND(IF(ISERROR(VLOOKUP($B671&amp;$L671,'4 этап'!$A$2:$J$527,7,FALSE)),0,VLOOKUP($B671&amp;$L671,'4 этап'!$A$2:$J$527,7,FALSE)),2)</f>
        <v>1</v>
      </c>
      <c r="J671">
        <f>ROUND(IF(ISERROR(VLOOKUP($B671&amp;$L671,'5 этап'!$A$2:$N$527,13,FALSE)),0,VLOOKUP($B671&amp;$L671,'5 этап'!$A$2:$N$527,13,FALSE)),2)</f>
        <v>0</v>
      </c>
      <c r="K671">
        <f>LARGE(F671:I671,1)+LARGE(F671:I671,2)+LARGE(F671:I671,3)+J671</f>
        <v>64.3</v>
      </c>
      <c r="L671" t="s">
        <v>895</v>
      </c>
    </row>
    <row r="672" spans="1:12" x14ac:dyDescent="0.35">
      <c r="A672" s="3">
        <v>28</v>
      </c>
      <c r="B672" t="s">
        <v>788</v>
      </c>
      <c r="C672" t="s">
        <v>375</v>
      </c>
      <c r="D672" t="s">
        <v>376</v>
      </c>
      <c r="E672" t="s">
        <v>703</v>
      </c>
      <c r="F672">
        <f>ROUND(IF(ISERROR(VLOOKUP($B672&amp;$L672,'1 этап'!$A$4:$K$519,10,FALSE)),0,VLOOKUP($B672&amp;$L672,'1 этап'!$A$4:$K$519,10,FALSE)),2)</f>
        <v>0</v>
      </c>
      <c r="G672">
        <f>ROUND(IF(ISERROR(VLOOKUP($B672&amp;$L672,'2 этап'!$A$2:$J$527,10,FALSE)),0,VLOOKUP($B672&amp;$L672,'2 этап'!$A$2:$J$527,10,FALSE)),2)</f>
        <v>0</v>
      </c>
      <c r="H672">
        <f>ROUND(IF(ISERROR(VLOOKUP($B672&amp;$L672,'3 этап'!$A$2:$J$527,9,FALSE)),0,VLOOKUP($B672&amp;$L672,'3 этап'!$A$2:$J$527,9,FALSE)),2)</f>
        <v>1</v>
      </c>
      <c r="I672">
        <f>ROUND(IF(ISERROR(VLOOKUP($B672&amp;$L672,'4 этап'!$A$2:$J$527,7,FALSE)),0,VLOOKUP($B672&amp;$L672,'4 этап'!$A$2:$J$527,7,FALSE)),2)</f>
        <v>0</v>
      </c>
      <c r="J672">
        <f>ROUND(IF(ISERROR(VLOOKUP($B672&amp;$L672,'5 этап'!$A$2:$N$527,13,FALSE)),0,VLOOKUP($B672&amp;$L672,'5 этап'!$A$2:$N$527,13,FALSE)),2)</f>
        <v>0</v>
      </c>
      <c r="K672">
        <f>LARGE(F672:I672,1)+LARGE(F672:I672,2)+LARGE(F672:I672,3)+J672</f>
        <v>1</v>
      </c>
      <c r="L672" t="s">
        <v>895</v>
      </c>
    </row>
    <row r="673" spans="1:12" x14ac:dyDescent="0.35">
      <c r="A673" s="3">
        <v>29</v>
      </c>
      <c r="B673" t="s">
        <v>789</v>
      </c>
      <c r="C673" t="s">
        <v>375</v>
      </c>
      <c r="D673" t="s">
        <v>376</v>
      </c>
      <c r="E673" t="s">
        <v>703</v>
      </c>
      <c r="F673">
        <f>ROUND(IF(ISERROR(VLOOKUP($B673&amp;$L673,'1 этап'!$A$4:$K$519,10,FALSE)),0,VLOOKUP($B673&amp;$L673,'1 этап'!$A$4:$K$519,10,FALSE)),2)</f>
        <v>0</v>
      </c>
      <c r="G673">
        <f>ROUND(IF(ISERROR(VLOOKUP($B673&amp;$L673,'2 этап'!$A$2:$J$527,10,FALSE)),0,VLOOKUP($B673&amp;$L673,'2 этап'!$A$2:$J$527,10,FALSE)),2)</f>
        <v>0</v>
      </c>
      <c r="H673">
        <f>ROUND(IF(ISERROR(VLOOKUP($B673&amp;$L673,'3 этап'!$A$2:$J$527,9,FALSE)),0,VLOOKUP($B673&amp;$L673,'3 этап'!$A$2:$J$527,9,FALSE)),2)</f>
        <v>1</v>
      </c>
      <c r="I673">
        <f>ROUND(IF(ISERROR(VLOOKUP($B673&amp;$L673,'4 этап'!$A$2:$J$527,7,FALSE)),0,VLOOKUP($B673&amp;$L673,'4 этап'!$A$2:$J$527,7,FALSE)),2)</f>
        <v>0</v>
      </c>
      <c r="J673">
        <f>ROUND(IF(ISERROR(VLOOKUP($B673&amp;$L673,'5 этап'!$A$2:$N$527,13,FALSE)),0,VLOOKUP($B673&amp;$L673,'5 этап'!$A$2:$N$527,13,FALSE)),2)</f>
        <v>0</v>
      </c>
      <c r="K673">
        <f>LARGE(F673:I673,1)+LARGE(F673:I673,2)+LARGE(F673:I673,3)+J673</f>
        <v>1</v>
      </c>
      <c r="L673" t="s">
        <v>895</v>
      </c>
    </row>
    <row r="674" spans="1:12" x14ac:dyDescent="0.35">
      <c r="J674">
        <f>ROUND(IF(ISERROR(VLOOKUP($B674&amp;$L674,'5 этап'!$A$2:$N$527,13,FALSE)),0,VLOOKUP($B674&amp;$L674,'5 этап'!$A$2:$N$527,13,FALSE)),2)</f>
        <v>0</v>
      </c>
      <c r="K674" t="e">
        <f t="shared" ref="K646:K709" si="9">LARGE(F674:I674,1)+LARGE(F674:I674,2)+LARGE(F674:I674,3)+J674</f>
        <v>#NUM!</v>
      </c>
    </row>
    <row r="675" spans="1:12" ht="15.5" x14ac:dyDescent="0.35">
      <c r="A675" s="1" t="s">
        <v>438</v>
      </c>
      <c r="J675">
        <f>ROUND(IF(ISERROR(VLOOKUP($B675&amp;$L675,'5 этап'!$A$2:$N$527,13,FALSE)),0,VLOOKUP($B675&amp;$L675,'5 этап'!$A$2:$N$527,13,FALSE)),2)</f>
        <v>0</v>
      </c>
      <c r="K675" t="e">
        <f t="shared" si="9"/>
        <v>#NUM!</v>
      </c>
    </row>
    <row r="676" spans="1:12" x14ac:dyDescent="0.35">
      <c r="J676">
        <f>ROUND(IF(ISERROR(VLOOKUP($B676&amp;$L676,'5 этап'!$A$2:$N$527,13,FALSE)),0,VLOOKUP($B676&amp;$L676,'5 этап'!$A$2:$N$527,13,FALSE)),2)</f>
        <v>0</v>
      </c>
      <c r="K676" t="e">
        <f t="shared" si="9"/>
        <v>#NUM!</v>
      </c>
    </row>
    <row r="677" spans="1:12" x14ac:dyDescent="0.35">
      <c r="A677" s="2" t="s">
        <v>2</v>
      </c>
      <c r="B677" t="s">
        <v>3</v>
      </c>
      <c r="C677" t="s">
        <v>877</v>
      </c>
      <c r="F677" t="s">
        <v>878</v>
      </c>
      <c r="G677" t="s">
        <v>881</v>
      </c>
      <c r="H677" t="s">
        <v>879</v>
      </c>
      <c r="I677" t="s">
        <v>880</v>
      </c>
      <c r="J677" t="s">
        <v>899</v>
      </c>
      <c r="K677" t="s">
        <v>882</v>
      </c>
    </row>
    <row r="678" spans="1:12" x14ac:dyDescent="0.35">
      <c r="A678" s="3">
        <v>1</v>
      </c>
      <c r="B678" t="s">
        <v>477</v>
      </c>
      <c r="C678" t="s">
        <v>12</v>
      </c>
      <c r="D678">
        <v>18</v>
      </c>
      <c r="E678" t="s">
        <v>17</v>
      </c>
      <c r="F678">
        <f>ROUND(IF(ISERROR(VLOOKUP($B678&amp;$L678,'1 этап'!$A$4:$K$519,10,FALSE)),0,VLOOKUP($B678&amp;$L678,'1 этап'!$A$4:$K$519,10,FALSE)),2)</f>
        <v>0</v>
      </c>
      <c r="G678">
        <f>ROUND(IF(ISERROR(VLOOKUP($B678&amp;$L678,'2 этап'!$A$2:$J$527,10,FALSE)),0,VLOOKUP($B678&amp;$L678,'2 этап'!$A$2:$J$527,10,FALSE)),2)</f>
        <v>200</v>
      </c>
      <c r="H678">
        <f>ROUND(IF(ISERROR(VLOOKUP($B678&amp;$L678,'3 этап'!$A$2:$J$527,9,FALSE)),0,VLOOKUP($B678&amp;$L678,'3 этап'!$A$2:$J$527,9,FALSE)),2)</f>
        <v>200</v>
      </c>
      <c r="I678">
        <f>ROUND(IF(ISERROR(VLOOKUP($B678&amp;$L678,'4 этап'!$A$2:$J$527,7,FALSE)),0,VLOOKUP($B678&amp;$L678,'4 этап'!$A$2:$J$527,7,FALSE)),2)</f>
        <v>200</v>
      </c>
      <c r="J678">
        <f>ROUND(IF(ISERROR(VLOOKUP($B678&amp;$L678,'5 этап'!$A$2:$N$527,13,FALSE)),0,VLOOKUP($B678&amp;$L678,'5 этап'!$A$2:$N$527,13,FALSE)),2)</f>
        <v>200</v>
      </c>
      <c r="K678">
        <f>LARGE(F678:I678,1)+LARGE(F678:I678,2)+LARGE(F678:I678,3)+J678</f>
        <v>800</v>
      </c>
      <c r="L678" t="s">
        <v>896</v>
      </c>
    </row>
    <row r="679" spans="1:12" x14ac:dyDescent="0.35">
      <c r="A679" s="3">
        <v>2</v>
      </c>
      <c r="B679" t="s">
        <v>631</v>
      </c>
      <c r="C679" t="s">
        <v>632</v>
      </c>
      <c r="D679" t="s">
        <v>633</v>
      </c>
      <c r="E679" t="s">
        <v>634</v>
      </c>
      <c r="F679">
        <f>ROUND(IF(ISERROR(VLOOKUP($B679&amp;$L679,'1 этап'!$A$4:$K$519,10,FALSE)),0,VLOOKUP($B679&amp;$L679,'1 этап'!$A$4:$K$519,10,FALSE)),2)</f>
        <v>0</v>
      </c>
      <c r="G679">
        <f>ROUND(IF(ISERROR(VLOOKUP($B679&amp;$L679,'2 этап'!$A$2:$J$527,10,FALSE)),0,VLOOKUP($B679&amp;$L679,'2 этап'!$A$2:$J$527,10,FALSE)),2)</f>
        <v>180</v>
      </c>
      <c r="H679">
        <f>ROUND(IF(ISERROR(VLOOKUP($B679&amp;$L679,'3 этап'!$A$2:$J$527,9,FALSE)),0,VLOOKUP($B679&amp;$L679,'3 этап'!$A$2:$J$527,9,FALSE)),2)</f>
        <v>199.9</v>
      </c>
      <c r="I679">
        <f>ROUND(IF(ISERROR(VLOOKUP($B679&amp;$L679,'4 этап'!$A$2:$J$527,7,FALSE)),0,VLOOKUP($B679&amp;$L679,'4 этап'!$A$2:$J$527,7,FALSE)),2)</f>
        <v>194.3</v>
      </c>
      <c r="J679">
        <f>ROUND(IF(ISERROR(VLOOKUP($B679&amp;$L679,'5 этап'!$A$2:$N$527,13,FALSE)),0,VLOOKUP($B679&amp;$L679,'5 этап'!$A$2:$N$527,13,FALSE)),2)</f>
        <v>186.2</v>
      </c>
      <c r="K679">
        <f>LARGE(F679:I679,1)+LARGE(F679:I679,2)+LARGE(F679:I679,3)+J679</f>
        <v>760.40000000000009</v>
      </c>
      <c r="L679" t="s">
        <v>896</v>
      </c>
    </row>
    <row r="680" spans="1:12" x14ac:dyDescent="0.35">
      <c r="A680" s="3">
        <v>3</v>
      </c>
      <c r="B680" t="s">
        <v>440</v>
      </c>
      <c r="C680" t="s">
        <v>12</v>
      </c>
      <c r="D680">
        <v>18</v>
      </c>
      <c r="E680" t="s">
        <v>85</v>
      </c>
      <c r="F680">
        <f>ROUND(IF(ISERROR(VLOOKUP($B680&amp;$L680,'1 этап'!$A$4:$K$519,10,FALSE)),0,VLOOKUP($B680&amp;$L680,'1 этап'!$A$4:$K$519,10,FALSE)),2)</f>
        <v>186</v>
      </c>
      <c r="G680">
        <f>ROUND(IF(ISERROR(VLOOKUP($B680&amp;$L680,'2 этап'!$A$2:$J$527,10,FALSE)),0,VLOOKUP($B680&amp;$L680,'2 этап'!$A$2:$J$527,10,FALSE)),2)</f>
        <v>0</v>
      </c>
      <c r="H680">
        <f>ROUND(IF(ISERROR(VLOOKUP($B680&amp;$L680,'3 этап'!$A$2:$J$527,9,FALSE)),0,VLOOKUP($B680&amp;$L680,'3 этап'!$A$2:$J$527,9,FALSE)),2)</f>
        <v>196.5</v>
      </c>
      <c r="I680">
        <f>ROUND(IF(ISERROR(VLOOKUP($B680&amp;$L680,'4 этап'!$A$2:$J$527,7,FALSE)),0,VLOOKUP($B680&amp;$L680,'4 этап'!$A$2:$J$527,7,FALSE)),2)</f>
        <v>181.1</v>
      </c>
      <c r="J680">
        <f>ROUND(IF(ISERROR(VLOOKUP($B680&amp;$L680,'5 этап'!$A$2:$N$527,13,FALSE)),0,VLOOKUP($B680&amp;$L680,'5 этап'!$A$2:$N$527,13,FALSE)),2)</f>
        <v>186.2</v>
      </c>
      <c r="K680">
        <f>LARGE(F680:I680,1)+LARGE(F680:I680,2)+LARGE(F680:I680,3)+J680</f>
        <v>749.8</v>
      </c>
      <c r="L680" t="s">
        <v>896</v>
      </c>
    </row>
    <row r="681" spans="1:12" x14ac:dyDescent="0.35">
      <c r="A681" s="3">
        <v>4</v>
      </c>
      <c r="B681" t="s">
        <v>446</v>
      </c>
      <c r="C681" t="s">
        <v>12</v>
      </c>
      <c r="D681">
        <v>18</v>
      </c>
      <c r="E681" t="s">
        <v>17</v>
      </c>
      <c r="F681">
        <f>ROUND(IF(ISERROR(VLOOKUP($B681&amp;$L681,'1 этап'!$A$4:$K$519,10,FALSE)),0,VLOOKUP($B681&amp;$L681,'1 этап'!$A$4:$K$519,10,FALSE)),2)</f>
        <v>153.80000000000001</v>
      </c>
      <c r="G681">
        <f>ROUND(IF(ISERROR(VLOOKUP($B681&amp;$L681,'2 этап'!$A$2:$J$527,10,FALSE)),0,VLOOKUP($B681&amp;$L681,'2 этап'!$A$2:$J$527,10,FALSE)),2)</f>
        <v>164.7</v>
      </c>
      <c r="H681">
        <f>ROUND(IF(ISERROR(VLOOKUP($B681&amp;$L681,'3 этап'!$A$2:$J$527,9,FALSE)),0,VLOOKUP($B681&amp;$L681,'3 этап'!$A$2:$J$527,9,FALSE)),2)</f>
        <v>190.9</v>
      </c>
      <c r="I681">
        <f>ROUND(IF(ISERROR(VLOOKUP($B681&amp;$L681,'4 этап'!$A$2:$J$527,7,FALSE)),0,VLOOKUP($B681&amp;$L681,'4 этап'!$A$2:$J$527,7,FALSE)),2)</f>
        <v>0</v>
      </c>
      <c r="J681">
        <f>ROUND(IF(ISERROR(VLOOKUP($B681&amp;$L681,'5 этап'!$A$2:$N$527,13,FALSE)),0,VLOOKUP($B681&amp;$L681,'5 этап'!$A$2:$N$527,13,FALSE)),2)</f>
        <v>177.7</v>
      </c>
      <c r="K681">
        <f>LARGE(F681:I681,1)+LARGE(F681:I681,2)+LARGE(F681:I681,3)+J681</f>
        <v>687.1</v>
      </c>
      <c r="L681" t="s">
        <v>896</v>
      </c>
    </row>
    <row r="682" spans="1:12" x14ac:dyDescent="0.35">
      <c r="A682" s="3">
        <v>5</v>
      </c>
      <c r="B682" t="s">
        <v>441</v>
      </c>
      <c r="C682" t="s">
        <v>442</v>
      </c>
      <c r="D682" t="s">
        <v>443</v>
      </c>
      <c r="E682" t="s">
        <v>444</v>
      </c>
      <c r="F682">
        <f>ROUND(IF(ISERROR(VLOOKUP($B682&amp;$L682,'1 этап'!$A$4:$K$519,10,FALSE)),0,VLOOKUP($B682&amp;$L682,'1 этап'!$A$4:$K$519,10,FALSE)),2)</f>
        <v>183.4</v>
      </c>
      <c r="G682">
        <f>ROUND(IF(ISERROR(VLOOKUP($B682&amp;$L682,'2 этап'!$A$2:$J$527,10,FALSE)),0,VLOOKUP($B682&amp;$L682,'2 этап'!$A$2:$J$527,10,FALSE)),2)</f>
        <v>177.4</v>
      </c>
      <c r="H682">
        <f>ROUND(IF(ISERROR(VLOOKUP($B682&amp;$L682,'3 этап'!$A$2:$J$527,9,FALSE)),0,VLOOKUP($B682&amp;$L682,'3 этап'!$A$2:$J$527,9,FALSE)),2)</f>
        <v>183.7</v>
      </c>
      <c r="I682">
        <f>ROUND(IF(ISERROR(VLOOKUP($B682&amp;$L682,'4 этап'!$A$2:$J$527,7,FALSE)),0,VLOOKUP($B682&amp;$L682,'4 этап'!$A$2:$J$527,7,FALSE)),2)</f>
        <v>173.4</v>
      </c>
      <c r="J682">
        <f>ROUND(IF(ISERROR(VLOOKUP($B682&amp;$L682,'5 этап'!$A$2:$N$527,13,FALSE)),0,VLOOKUP($B682&amp;$L682,'5 этап'!$A$2:$N$527,13,FALSE)),2)</f>
        <v>0</v>
      </c>
      <c r="K682">
        <f>LARGE(F682:I682,1)+LARGE(F682:I682,2)+LARGE(F682:I682,3)+J682</f>
        <v>544.5</v>
      </c>
      <c r="L682" t="s">
        <v>896</v>
      </c>
    </row>
    <row r="683" spans="1:12" x14ac:dyDescent="0.35">
      <c r="A683" s="3">
        <v>6</v>
      </c>
      <c r="B683" t="s">
        <v>445</v>
      </c>
      <c r="C683" t="s">
        <v>175</v>
      </c>
      <c r="D683" t="s">
        <v>176</v>
      </c>
      <c r="F683">
        <f>ROUND(IF(ISERROR(VLOOKUP($B683&amp;$L683,'1 этап'!$A$4:$K$519,10,FALSE)),0,VLOOKUP($B683&amp;$L683,'1 этап'!$A$4:$K$519,10,FALSE)),2)</f>
        <v>180</v>
      </c>
      <c r="G683">
        <f>ROUND(IF(ISERROR(VLOOKUP($B683&amp;$L683,'2 этап'!$A$2:$J$527,10,FALSE)),0,VLOOKUP($B683&amp;$L683,'2 этап'!$A$2:$J$527,10,FALSE)),2)</f>
        <v>179.4</v>
      </c>
      <c r="H683">
        <f>ROUND(IF(ISERROR(VLOOKUP($B683&amp;$L683,'3 этап'!$A$2:$J$527,9,FALSE)),0,VLOOKUP($B683&amp;$L683,'3 этап'!$A$2:$J$527,9,FALSE)),2)</f>
        <v>0</v>
      </c>
      <c r="I683">
        <f>ROUND(IF(ISERROR(VLOOKUP($B683&amp;$L683,'4 этап'!$A$2:$J$527,7,FALSE)),0,VLOOKUP($B683&amp;$L683,'4 этап'!$A$2:$J$527,7,FALSE)),2)</f>
        <v>183.6</v>
      </c>
      <c r="J683">
        <f>ROUND(IF(ISERROR(VLOOKUP($B683&amp;$L683,'5 этап'!$A$2:$N$527,13,FALSE)),0,VLOOKUP($B683&amp;$L683,'5 этап'!$A$2:$N$527,13,FALSE)),2)</f>
        <v>0</v>
      </c>
      <c r="K683">
        <f>LARGE(F683:I683,1)+LARGE(F683:I683,2)+LARGE(F683:I683,3)+J683</f>
        <v>543</v>
      </c>
      <c r="L683" t="s">
        <v>896</v>
      </c>
    </row>
    <row r="684" spans="1:12" x14ac:dyDescent="0.35">
      <c r="A684" s="3">
        <v>7</v>
      </c>
      <c r="B684" t="s">
        <v>333</v>
      </c>
      <c r="C684" t="s">
        <v>12</v>
      </c>
      <c r="D684">
        <v>18</v>
      </c>
      <c r="E684" t="s">
        <v>53</v>
      </c>
      <c r="F684">
        <f>ROUND(IF(ISERROR(VLOOKUP($B684&amp;$L684,'1 этап'!$A$4:$K$519,10,FALSE)),0,VLOOKUP($B684&amp;$L684,'1 этап'!$A$4:$K$519,10,FALSE)),2)</f>
        <v>137.9</v>
      </c>
      <c r="G684">
        <f>ROUND(IF(ISERROR(VLOOKUP($B684&amp;$L684,'2 этап'!$A$2:$J$527,10,FALSE)),0,VLOOKUP($B684&amp;$L684,'2 этап'!$A$2:$J$527,10,FALSE)),2)</f>
        <v>154.69999999999999</v>
      </c>
      <c r="H684">
        <f>ROUND(IF(ISERROR(VLOOKUP($B684&amp;$L684,'3 этап'!$A$2:$J$527,9,FALSE)),0,VLOOKUP($B684&amp;$L684,'3 этап'!$A$2:$J$527,9,FALSE)),2)</f>
        <v>160.80000000000001</v>
      </c>
      <c r="I684">
        <f>ROUND(IF(ISERROR(VLOOKUP($B684&amp;$L684,'4 этап'!$A$2:$J$527,7,FALSE)),0,VLOOKUP($B684&amp;$L684,'4 этап'!$A$2:$J$527,7,FALSE)),2)</f>
        <v>0</v>
      </c>
      <c r="J684">
        <f>ROUND(IF(ISERROR(VLOOKUP($B684&amp;$L684,'5 этап'!$A$2:$N$527,13,FALSE)),0,VLOOKUP($B684&amp;$L684,'5 этап'!$A$2:$N$527,13,FALSE)),2)</f>
        <v>86.5</v>
      </c>
      <c r="K684">
        <f>LARGE(F684:I684,1)+LARGE(F684:I684,2)+LARGE(F684:I684,3)+J684</f>
        <v>539.9</v>
      </c>
      <c r="L684" t="s">
        <v>896</v>
      </c>
    </row>
    <row r="685" spans="1:12" x14ac:dyDescent="0.35">
      <c r="A685" s="3">
        <v>8</v>
      </c>
      <c r="B685" t="s">
        <v>795</v>
      </c>
      <c r="C685" t="s">
        <v>12</v>
      </c>
      <c r="D685">
        <v>18</v>
      </c>
      <c r="E685" t="s">
        <v>34</v>
      </c>
      <c r="F685">
        <f>ROUND(IF(ISERROR(VLOOKUP($B685&amp;$L685,'1 этап'!$A$4:$K$519,10,FALSE)),0,VLOOKUP($B685&amp;$L685,'1 этап'!$A$4:$K$519,10,FALSE)),2)</f>
        <v>0</v>
      </c>
      <c r="G685">
        <f>ROUND(IF(ISERROR(VLOOKUP($B685&amp;$L685,'2 этап'!$A$2:$J$527,10,FALSE)),0,VLOOKUP($B685&amp;$L685,'2 этап'!$A$2:$J$527,10,FALSE)),2)</f>
        <v>0</v>
      </c>
      <c r="H685">
        <f>ROUND(IF(ISERROR(VLOOKUP($B685&amp;$L685,'3 этап'!$A$2:$J$527,9,FALSE)),0,VLOOKUP($B685&amp;$L685,'3 этап'!$A$2:$J$527,9,FALSE)),2)</f>
        <v>143.30000000000001</v>
      </c>
      <c r="I685">
        <f>ROUND(IF(ISERROR(VLOOKUP($B685&amp;$L685,'4 этап'!$A$2:$J$527,7,FALSE)),0,VLOOKUP($B685&amp;$L685,'4 этап'!$A$2:$J$527,7,FALSE)),2)</f>
        <v>149.30000000000001</v>
      </c>
      <c r="J685">
        <f>ROUND(IF(ISERROR(VLOOKUP($B685&amp;$L685,'5 этап'!$A$2:$N$527,13,FALSE)),0,VLOOKUP($B685&amp;$L685,'5 этап'!$A$2:$N$527,13,FALSE)),2)</f>
        <v>130.4</v>
      </c>
      <c r="K685">
        <f>LARGE(F685:I685,1)+LARGE(F685:I685,2)+LARGE(F685:I685,3)+J685</f>
        <v>423</v>
      </c>
      <c r="L685" t="s">
        <v>896</v>
      </c>
    </row>
    <row r="686" spans="1:12" x14ac:dyDescent="0.35">
      <c r="A686" s="3">
        <v>9</v>
      </c>
      <c r="B686" t="s">
        <v>451</v>
      </c>
      <c r="C686" t="s">
        <v>375</v>
      </c>
      <c r="D686" t="s">
        <v>376</v>
      </c>
      <c r="E686" t="s">
        <v>703</v>
      </c>
      <c r="F686">
        <f>ROUND(IF(ISERROR(VLOOKUP($B686&amp;$L686,'1 этап'!$A$4:$K$519,10,FALSE)),0,VLOOKUP($B686&amp;$L686,'1 этап'!$A$4:$K$519,10,FALSE)),2)</f>
        <v>128.1</v>
      </c>
      <c r="G686">
        <f>ROUND(IF(ISERROR(VLOOKUP($B686&amp;$L686,'2 этап'!$A$2:$J$527,10,FALSE)),0,VLOOKUP($B686&amp;$L686,'2 этап'!$A$2:$J$527,10,FALSE)),2)</f>
        <v>0</v>
      </c>
      <c r="H686">
        <f>ROUND(IF(ISERROR(VLOOKUP($B686&amp;$L686,'3 этап'!$A$2:$J$527,9,FALSE)),0,VLOOKUP($B686&amp;$L686,'3 этап'!$A$2:$J$527,9,FALSE)),2)</f>
        <v>147.6</v>
      </c>
      <c r="I686">
        <f>ROUND(IF(ISERROR(VLOOKUP($B686&amp;$L686,'4 этап'!$A$2:$J$527,7,FALSE)),0,VLOOKUP($B686&amp;$L686,'4 этап'!$A$2:$J$527,7,FALSE)),2)</f>
        <v>115.1</v>
      </c>
      <c r="J686">
        <f>ROUND(IF(ISERROR(VLOOKUP($B686&amp;$L686,'5 этап'!$A$2:$N$527,13,FALSE)),0,VLOOKUP($B686&amp;$L686,'5 этап'!$A$2:$N$527,13,FALSE)),2)</f>
        <v>0</v>
      </c>
      <c r="K686">
        <f>LARGE(F686:I686,1)+LARGE(F686:I686,2)+LARGE(F686:I686,3)+J686</f>
        <v>390.79999999999995</v>
      </c>
      <c r="L686" t="s">
        <v>896</v>
      </c>
    </row>
    <row r="687" spans="1:12" x14ac:dyDescent="0.35">
      <c r="A687" s="3">
        <v>10</v>
      </c>
      <c r="B687" t="s">
        <v>791</v>
      </c>
      <c r="C687" t="s">
        <v>12</v>
      </c>
      <c r="D687">
        <v>18</v>
      </c>
      <c r="E687" t="s">
        <v>34</v>
      </c>
      <c r="F687">
        <f>ROUND(IF(ISERROR(VLOOKUP($B687&amp;$L687,'1 этап'!$A$4:$K$519,10,FALSE)),0,VLOOKUP($B687&amp;$L687,'1 этап'!$A$4:$K$519,10,FALSE)),2)</f>
        <v>0</v>
      </c>
      <c r="G687">
        <f>ROUND(IF(ISERROR(VLOOKUP($B687&amp;$L687,'2 этап'!$A$2:$J$527,10,FALSE)),0,VLOOKUP($B687&amp;$L687,'2 этап'!$A$2:$J$527,10,FALSE)),2)</f>
        <v>0</v>
      </c>
      <c r="H687">
        <f>ROUND(IF(ISERROR(VLOOKUP($B687&amp;$L687,'3 этап'!$A$2:$J$527,9,FALSE)),0,VLOOKUP($B687&amp;$L687,'3 этап'!$A$2:$J$527,9,FALSE)),2)</f>
        <v>190.8</v>
      </c>
      <c r="I687">
        <f>ROUND(IF(ISERROR(VLOOKUP($B687&amp;$L687,'4 этап'!$A$2:$J$527,7,FALSE)),0,VLOOKUP($B687&amp;$L687,'4 этап'!$A$2:$J$527,7,FALSE)),2)</f>
        <v>0</v>
      </c>
      <c r="J687">
        <f>ROUND(IF(ISERROR(VLOOKUP($B687&amp;$L687,'5 этап'!$A$2:$N$527,13,FALSE)),0,VLOOKUP($B687&amp;$L687,'5 этап'!$A$2:$N$527,13,FALSE)),2)</f>
        <v>185</v>
      </c>
      <c r="K687">
        <f>LARGE(F687:I687,1)+LARGE(F687:I687,2)+LARGE(F687:I687,3)+J687</f>
        <v>375.8</v>
      </c>
      <c r="L687" t="s">
        <v>896</v>
      </c>
    </row>
    <row r="688" spans="1:12" x14ac:dyDescent="0.35">
      <c r="A688" s="3">
        <v>11</v>
      </c>
      <c r="B688" t="s">
        <v>447</v>
      </c>
      <c r="C688" t="s">
        <v>175</v>
      </c>
      <c r="D688" t="s">
        <v>176</v>
      </c>
      <c r="F688">
        <f>ROUND(IF(ISERROR(VLOOKUP($B688&amp;$L688,'1 этап'!$A$4:$K$519,10,FALSE)),0,VLOOKUP($B688&amp;$L688,'1 этап'!$A$4:$K$519,10,FALSE)),2)</f>
        <v>143.5</v>
      </c>
      <c r="G688">
        <f>ROUND(IF(ISERROR(VLOOKUP($B688&amp;$L688,'2 этап'!$A$2:$J$527,10,FALSE)),0,VLOOKUP($B688&amp;$L688,'2 этап'!$A$2:$J$527,10,FALSE)),2)</f>
        <v>0</v>
      </c>
      <c r="H688">
        <f>ROUND(IF(ISERROR(VLOOKUP($B688&amp;$L688,'3 этап'!$A$2:$J$527,9,FALSE)),0,VLOOKUP($B688&amp;$L688,'3 этап'!$A$2:$J$527,9,FALSE)),2)</f>
        <v>165.1</v>
      </c>
      <c r="I688">
        <f>ROUND(IF(ISERROR(VLOOKUP($B688&amp;$L688,'4 этап'!$A$2:$J$527,7,FALSE)),0,VLOOKUP($B688&amp;$L688,'4 этап'!$A$2:$J$527,7,FALSE)),2)</f>
        <v>0</v>
      </c>
      <c r="J688">
        <f>ROUND(IF(ISERROR(VLOOKUP($B688&amp;$L688,'5 этап'!$A$2:$N$527,13,FALSE)),0,VLOOKUP($B688&amp;$L688,'5 этап'!$A$2:$N$527,13,FALSE)),2)</f>
        <v>0</v>
      </c>
      <c r="K688">
        <f>LARGE(F688:I688,1)+LARGE(F688:I688,2)+LARGE(F688:I688,3)+J688</f>
        <v>308.60000000000002</v>
      </c>
      <c r="L688" t="s">
        <v>896</v>
      </c>
    </row>
    <row r="689" spans="1:12" x14ac:dyDescent="0.35">
      <c r="A689" s="3">
        <v>12</v>
      </c>
      <c r="B689" t="s">
        <v>793</v>
      </c>
      <c r="C689" t="s">
        <v>12</v>
      </c>
      <c r="D689">
        <v>18</v>
      </c>
      <c r="E689" t="s">
        <v>53</v>
      </c>
      <c r="F689">
        <f>ROUND(IF(ISERROR(VLOOKUP($B689&amp;$L689,'1 этап'!$A$4:$K$519,10,FALSE)),0,VLOOKUP($B689&amp;$L689,'1 этап'!$A$4:$K$519,10,FALSE)),2)</f>
        <v>0</v>
      </c>
      <c r="G689">
        <f>ROUND(IF(ISERROR(VLOOKUP($B689&amp;$L689,'2 этап'!$A$2:$J$527,10,FALSE)),0,VLOOKUP($B689&amp;$L689,'2 этап'!$A$2:$J$527,10,FALSE)),2)</f>
        <v>0</v>
      </c>
      <c r="H689">
        <f>ROUND(IF(ISERROR(VLOOKUP($B689&amp;$L689,'3 этап'!$A$2:$J$527,9,FALSE)),0,VLOOKUP($B689&amp;$L689,'3 этап'!$A$2:$J$527,9,FALSE)),2)</f>
        <v>159.6</v>
      </c>
      <c r="I689">
        <f>ROUND(IF(ISERROR(VLOOKUP($B689&amp;$L689,'4 этап'!$A$2:$J$527,7,FALSE)),0,VLOOKUP($B689&amp;$L689,'4 этап'!$A$2:$J$527,7,FALSE)),2)</f>
        <v>144.19999999999999</v>
      </c>
      <c r="J689">
        <f>ROUND(IF(ISERROR(VLOOKUP($B689&amp;$L689,'5 этап'!$A$2:$N$527,13,FALSE)),0,VLOOKUP($B689&amp;$L689,'5 этап'!$A$2:$N$527,13,FALSE)),2)</f>
        <v>0</v>
      </c>
      <c r="K689">
        <f>LARGE(F689:I689,1)+LARGE(F689:I689,2)+LARGE(F689:I689,3)+J689</f>
        <v>303.79999999999995</v>
      </c>
      <c r="L689" t="s">
        <v>896</v>
      </c>
    </row>
    <row r="690" spans="1:12" x14ac:dyDescent="0.35">
      <c r="A690" s="3">
        <v>13</v>
      </c>
      <c r="B690" t="s">
        <v>797</v>
      </c>
      <c r="C690" t="s">
        <v>12</v>
      </c>
      <c r="D690">
        <v>18</v>
      </c>
      <c r="E690" t="s">
        <v>34</v>
      </c>
      <c r="F690">
        <f>ROUND(IF(ISERROR(VLOOKUP($B690&amp;$L690,'1 этап'!$A$4:$K$519,10,FALSE)),0,VLOOKUP($B690&amp;$L690,'1 этап'!$A$4:$K$519,10,FALSE)),2)</f>
        <v>0</v>
      </c>
      <c r="G690">
        <f>ROUND(IF(ISERROR(VLOOKUP($B690&amp;$L690,'2 этап'!$A$2:$J$527,10,FALSE)),0,VLOOKUP($B690&amp;$L690,'2 этап'!$A$2:$J$527,10,FALSE)),2)</f>
        <v>0</v>
      </c>
      <c r="H690">
        <f>ROUND(IF(ISERROR(VLOOKUP($B690&amp;$L690,'3 этап'!$A$2:$J$527,9,FALSE)),0,VLOOKUP($B690&amp;$L690,'3 этап'!$A$2:$J$527,9,FALSE)),2)</f>
        <v>105.6</v>
      </c>
      <c r="I690">
        <f>ROUND(IF(ISERROR(VLOOKUP($B690&amp;$L690,'4 этап'!$A$2:$J$527,7,FALSE)),0,VLOOKUP($B690&amp;$L690,'4 этап'!$A$2:$J$527,7,FALSE)),2)</f>
        <v>137.19999999999999</v>
      </c>
      <c r="J690">
        <f>ROUND(IF(ISERROR(VLOOKUP($B690&amp;$L690,'5 этап'!$A$2:$N$527,13,FALSE)),0,VLOOKUP($B690&amp;$L690,'5 этап'!$A$2:$N$527,13,FALSE)),2)</f>
        <v>0</v>
      </c>
      <c r="K690">
        <f>LARGE(F690:I690,1)+LARGE(F690:I690,2)+LARGE(F690:I690,3)+J690</f>
        <v>242.79999999999998</v>
      </c>
      <c r="L690" t="s">
        <v>896</v>
      </c>
    </row>
    <row r="691" spans="1:12" x14ac:dyDescent="0.35">
      <c r="A691" s="3">
        <v>14</v>
      </c>
      <c r="B691" t="s">
        <v>439</v>
      </c>
      <c r="C691" t="s">
        <v>175</v>
      </c>
      <c r="D691" t="s">
        <v>176</v>
      </c>
      <c r="F691">
        <f>ROUND(IF(ISERROR(VLOOKUP($B691&amp;$L691,'1 этап'!$A$4:$K$519,10,FALSE)),0,VLOOKUP($B691&amp;$L691,'1 этап'!$A$4:$K$519,10,FALSE)),2)</f>
        <v>200</v>
      </c>
      <c r="G691">
        <f>ROUND(IF(ISERROR(VLOOKUP($B691&amp;$L691,'2 этап'!$A$2:$J$527,10,FALSE)),0,VLOOKUP($B691&amp;$L691,'2 этап'!$A$2:$J$527,10,FALSE)),2)</f>
        <v>0</v>
      </c>
      <c r="H691">
        <f>ROUND(IF(ISERROR(VLOOKUP($B691&amp;$L691,'3 этап'!$A$2:$J$527,9,FALSE)),0,VLOOKUP($B691&amp;$L691,'3 этап'!$A$2:$J$527,9,FALSE)),2)</f>
        <v>0</v>
      </c>
      <c r="I691">
        <f>ROUND(IF(ISERROR(VLOOKUP($B691&amp;$L691,'4 этап'!$A$2:$J$527,7,FALSE)),0,VLOOKUP($B691&amp;$L691,'4 этап'!$A$2:$J$527,7,FALSE)),2)</f>
        <v>0</v>
      </c>
      <c r="J691">
        <f>ROUND(IF(ISERROR(VLOOKUP($B691&amp;$L691,'5 этап'!$A$2:$N$527,13,FALSE)),0,VLOOKUP($B691&amp;$L691,'5 этап'!$A$2:$N$527,13,FALSE)),2)</f>
        <v>0</v>
      </c>
      <c r="K691">
        <f>LARGE(F691:I691,1)+LARGE(F691:I691,2)+LARGE(F691:I691,3)+J691</f>
        <v>200</v>
      </c>
      <c r="L691" t="s">
        <v>896</v>
      </c>
    </row>
    <row r="692" spans="1:12" x14ac:dyDescent="0.35">
      <c r="A692" s="3">
        <v>15</v>
      </c>
      <c r="B692" t="s">
        <v>650</v>
      </c>
      <c r="C692" t="s">
        <v>651</v>
      </c>
      <c r="D692" t="s">
        <v>652</v>
      </c>
      <c r="E692" t="s">
        <v>653</v>
      </c>
      <c r="F692">
        <f>ROUND(IF(ISERROR(VLOOKUP($B692&amp;$L692,'1 этап'!$A$4:$K$519,10,FALSE)),0,VLOOKUP($B692&amp;$L692,'1 этап'!$A$4:$K$519,10,FALSE)),2)</f>
        <v>0</v>
      </c>
      <c r="G692">
        <f>ROUND(IF(ISERROR(VLOOKUP($B692&amp;$L692,'2 этап'!$A$2:$J$527,10,FALSE)),0,VLOOKUP($B692&amp;$L692,'2 этап'!$A$2:$J$527,10,FALSE)),2)</f>
        <v>0</v>
      </c>
      <c r="H692">
        <f>ROUND(IF(ISERROR(VLOOKUP($B692&amp;$L692,'3 этап'!$A$2:$J$527,9,FALSE)),0,VLOOKUP($B692&amp;$L692,'3 этап'!$A$2:$J$527,9,FALSE)),2)</f>
        <v>195.4</v>
      </c>
      <c r="I692">
        <f>ROUND(IF(ISERROR(VLOOKUP($B692&amp;$L692,'4 этап'!$A$2:$J$527,7,FALSE)),0,VLOOKUP($B692&amp;$L692,'4 этап'!$A$2:$J$527,7,FALSE)),2)</f>
        <v>0</v>
      </c>
      <c r="J692">
        <f>ROUND(IF(ISERROR(VLOOKUP($B692&amp;$L692,'5 этап'!$A$2:$N$527,13,FALSE)),0,VLOOKUP($B692&amp;$L692,'5 этап'!$A$2:$N$527,13,FALSE)),2)</f>
        <v>0</v>
      </c>
      <c r="K692">
        <f>LARGE(F692:I692,1)+LARGE(F692:I692,2)+LARGE(F692:I692,3)+J692</f>
        <v>195.4</v>
      </c>
      <c r="L692" t="s">
        <v>896</v>
      </c>
    </row>
    <row r="693" spans="1:12" x14ac:dyDescent="0.35">
      <c r="A693" s="3">
        <v>16</v>
      </c>
      <c r="B693" t="s">
        <v>790</v>
      </c>
      <c r="C693" t="s">
        <v>175</v>
      </c>
      <c r="D693" t="s">
        <v>176</v>
      </c>
      <c r="F693">
        <f>ROUND(IF(ISERROR(VLOOKUP($B693&amp;$L693,'1 этап'!$A$4:$K$519,10,FALSE)),0,VLOOKUP($B693&amp;$L693,'1 этап'!$A$4:$K$519,10,FALSE)),2)</f>
        <v>0</v>
      </c>
      <c r="G693">
        <f>ROUND(IF(ISERROR(VLOOKUP($B693&amp;$L693,'2 этап'!$A$2:$J$527,10,FALSE)),0,VLOOKUP($B693&amp;$L693,'2 этап'!$A$2:$J$527,10,FALSE)),2)</f>
        <v>0</v>
      </c>
      <c r="H693">
        <f>ROUND(IF(ISERROR(VLOOKUP($B693&amp;$L693,'3 этап'!$A$2:$J$527,9,FALSE)),0,VLOOKUP($B693&amp;$L693,'3 этап'!$A$2:$J$527,9,FALSE)),2)</f>
        <v>192.4</v>
      </c>
      <c r="I693">
        <f>ROUND(IF(ISERROR(VLOOKUP($B693&amp;$L693,'4 этап'!$A$2:$J$527,7,FALSE)),0,VLOOKUP($B693&amp;$L693,'4 этап'!$A$2:$J$527,7,FALSE)),2)</f>
        <v>0</v>
      </c>
      <c r="J693">
        <f>ROUND(IF(ISERROR(VLOOKUP($B693&amp;$L693,'5 этап'!$A$2:$N$527,13,FALSE)),0,VLOOKUP($B693&amp;$L693,'5 этап'!$A$2:$N$527,13,FALSE)),2)</f>
        <v>0</v>
      </c>
      <c r="K693">
        <f>LARGE(F693:I693,1)+LARGE(F693:I693,2)+LARGE(F693:I693,3)+J693</f>
        <v>192.4</v>
      </c>
      <c r="L693" t="s">
        <v>896</v>
      </c>
    </row>
    <row r="694" spans="1:12" x14ac:dyDescent="0.35">
      <c r="A694" s="3">
        <v>17</v>
      </c>
      <c r="B694" t="s">
        <v>792</v>
      </c>
      <c r="C694" t="s">
        <v>175</v>
      </c>
      <c r="D694" t="s">
        <v>176</v>
      </c>
      <c r="F694">
        <f>ROUND(IF(ISERROR(VLOOKUP($B694&amp;$L694,'1 этап'!$A$4:$K$519,10,FALSE)),0,VLOOKUP($B694&amp;$L694,'1 этап'!$A$4:$K$519,10,FALSE)),2)</f>
        <v>0</v>
      </c>
      <c r="G694">
        <f>ROUND(IF(ISERROR(VLOOKUP($B694&amp;$L694,'2 этап'!$A$2:$J$527,10,FALSE)),0,VLOOKUP($B694&amp;$L694,'2 этап'!$A$2:$J$527,10,FALSE)),2)</f>
        <v>0</v>
      </c>
      <c r="H694">
        <f>ROUND(IF(ISERROR(VLOOKUP($B694&amp;$L694,'3 этап'!$A$2:$J$527,9,FALSE)),0,VLOOKUP($B694&amp;$L694,'3 этап'!$A$2:$J$527,9,FALSE)),2)</f>
        <v>165.3</v>
      </c>
      <c r="I694">
        <f>ROUND(IF(ISERROR(VLOOKUP($B694&amp;$L694,'4 этап'!$A$2:$J$527,7,FALSE)),0,VLOOKUP($B694&amp;$L694,'4 этап'!$A$2:$J$527,7,FALSE)),2)</f>
        <v>0</v>
      </c>
      <c r="J694">
        <f>ROUND(IF(ISERROR(VLOOKUP($B694&amp;$L694,'5 этап'!$A$2:$N$527,13,FALSE)),0,VLOOKUP($B694&amp;$L694,'5 этап'!$A$2:$N$527,13,FALSE)),2)</f>
        <v>0</v>
      </c>
      <c r="K694">
        <f>LARGE(F694:I694,1)+LARGE(F694:I694,2)+LARGE(F694:I694,3)+J694</f>
        <v>165.3</v>
      </c>
      <c r="L694" t="s">
        <v>896</v>
      </c>
    </row>
    <row r="695" spans="1:12" x14ac:dyDescent="0.35">
      <c r="A695" s="3">
        <v>18</v>
      </c>
      <c r="B695" t="s">
        <v>635</v>
      </c>
      <c r="C695" t="s">
        <v>12</v>
      </c>
      <c r="D695">
        <v>18</v>
      </c>
      <c r="E695" t="s">
        <v>40</v>
      </c>
      <c r="F695">
        <f>ROUND(IF(ISERROR(VLOOKUP($B695&amp;$L695,'1 этап'!$A$4:$K$519,10,FALSE)),0,VLOOKUP($B695&amp;$L695,'1 этап'!$A$4:$K$519,10,FALSE)),2)</f>
        <v>0</v>
      </c>
      <c r="G695">
        <f>ROUND(IF(ISERROR(VLOOKUP($B695&amp;$L695,'2 этап'!$A$2:$J$527,10,FALSE)),0,VLOOKUP($B695&amp;$L695,'2 этап'!$A$2:$J$527,10,FALSE)),2)</f>
        <v>162.9</v>
      </c>
      <c r="H695">
        <f>ROUND(IF(ISERROR(VLOOKUP($B695&amp;$L695,'3 этап'!$A$2:$J$527,9,FALSE)),0,VLOOKUP($B695&amp;$L695,'3 этап'!$A$2:$J$527,9,FALSE)),2)</f>
        <v>0</v>
      </c>
      <c r="I695">
        <f>ROUND(IF(ISERROR(VLOOKUP($B695&amp;$L695,'4 этап'!$A$2:$J$527,7,FALSE)),0,VLOOKUP($B695&amp;$L695,'4 этап'!$A$2:$J$527,7,FALSE)),2)</f>
        <v>0</v>
      </c>
      <c r="J695">
        <f>ROUND(IF(ISERROR(VLOOKUP($B695&amp;$L695,'5 этап'!$A$2:$N$527,13,FALSE)),0,VLOOKUP($B695&amp;$L695,'5 этап'!$A$2:$N$527,13,FALSE)),2)</f>
        <v>0</v>
      </c>
      <c r="K695">
        <f>LARGE(F695:I695,1)+LARGE(F695:I695,2)+LARGE(F695:I695,3)+J695</f>
        <v>162.9</v>
      </c>
      <c r="L695" t="s">
        <v>896</v>
      </c>
    </row>
    <row r="696" spans="1:12" x14ac:dyDescent="0.35">
      <c r="A696" s="3">
        <v>19</v>
      </c>
      <c r="B696" t="s">
        <v>864</v>
      </c>
      <c r="C696" t="s">
        <v>216</v>
      </c>
      <c r="F696">
        <f>ROUND(IF(ISERROR(VLOOKUP($B696&amp;$L696,'1 этап'!$A$4:$K$519,10,FALSE)),0,VLOOKUP($B696&amp;$L696,'1 этап'!$A$4:$K$519,10,FALSE)),2)</f>
        <v>0</v>
      </c>
      <c r="G696">
        <f>ROUND(IF(ISERROR(VLOOKUP($B696&amp;$L696,'2 этап'!$A$2:$J$527,10,FALSE)),0,VLOOKUP($B696&amp;$L696,'2 этап'!$A$2:$J$527,10,FALSE)),2)</f>
        <v>0</v>
      </c>
      <c r="H696">
        <f>ROUND(IF(ISERROR(VLOOKUP($B696&amp;$L696,'3 этап'!$A$2:$J$527,9,FALSE)),0,VLOOKUP($B696&amp;$L696,'3 этап'!$A$2:$J$527,9,FALSE)),2)</f>
        <v>0</v>
      </c>
      <c r="I696">
        <f>ROUND(IF(ISERROR(VLOOKUP($B696&amp;$L696,'4 этап'!$A$2:$J$527,7,FALSE)),0,VLOOKUP($B696&amp;$L696,'4 этап'!$A$2:$J$527,7,FALSE)),2)</f>
        <v>157</v>
      </c>
      <c r="J696">
        <f>ROUND(IF(ISERROR(VLOOKUP($B696&amp;$L696,'5 этап'!$A$2:$N$527,13,FALSE)),0,VLOOKUP($B696&amp;$L696,'5 этап'!$A$2:$N$527,13,FALSE)),2)</f>
        <v>0</v>
      </c>
      <c r="K696">
        <f>LARGE(F696:I696,1)+LARGE(F696:I696,2)+LARGE(F696:I696,3)+J696</f>
        <v>157</v>
      </c>
      <c r="L696" t="s">
        <v>896</v>
      </c>
    </row>
    <row r="697" spans="1:12" x14ac:dyDescent="0.35">
      <c r="A697" s="3">
        <v>20</v>
      </c>
      <c r="B697" t="s">
        <v>794</v>
      </c>
      <c r="C697" t="s">
        <v>12</v>
      </c>
      <c r="D697">
        <v>18</v>
      </c>
      <c r="E697" t="s">
        <v>85</v>
      </c>
      <c r="F697">
        <f>ROUND(IF(ISERROR(VLOOKUP($B697&amp;$L697,'1 этап'!$A$4:$K$519,10,FALSE)),0,VLOOKUP($B697&amp;$L697,'1 этап'!$A$4:$K$519,10,FALSE)),2)</f>
        <v>0</v>
      </c>
      <c r="G697">
        <f>ROUND(IF(ISERROR(VLOOKUP($B697&amp;$L697,'2 этап'!$A$2:$J$527,10,FALSE)),0,VLOOKUP($B697&amp;$L697,'2 этап'!$A$2:$J$527,10,FALSE)),2)</f>
        <v>0</v>
      </c>
      <c r="H697">
        <f>ROUND(IF(ISERROR(VLOOKUP($B697&amp;$L697,'3 этап'!$A$2:$J$527,9,FALSE)),0,VLOOKUP($B697&amp;$L697,'3 этап'!$A$2:$J$527,9,FALSE)),2)</f>
        <v>154.1</v>
      </c>
      <c r="I697">
        <f>ROUND(IF(ISERROR(VLOOKUP($B697&amp;$L697,'4 этап'!$A$2:$J$527,7,FALSE)),0,VLOOKUP($B697&amp;$L697,'4 этап'!$A$2:$J$527,7,FALSE)),2)</f>
        <v>0</v>
      </c>
      <c r="J697">
        <f>ROUND(IF(ISERROR(VLOOKUP($B697&amp;$L697,'5 этап'!$A$2:$N$527,13,FALSE)),0,VLOOKUP($B697&amp;$L697,'5 этап'!$A$2:$N$527,13,FALSE)),2)</f>
        <v>0</v>
      </c>
      <c r="K697">
        <f>LARGE(F697:I697,1)+LARGE(F697:I697,2)+LARGE(F697:I697,3)+J697</f>
        <v>154.1</v>
      </c>
      <c r="L697" t="s">
        <v>896</v>
      </c>
    </row>
    <row r="698" spans="1:12" x14ac:dyDescent="0.35">
      <c r="A698" s="3">
        <v>21</v>
      </c>
      <c r="B698" t="s">
        <v>636</v>
      </c>
      <c r="C698" t="s">
        <v>175</v>
      </c>
      <c r="D698" t="s">
        <v>176</v>
      </c>
      <c r="F698">
        <f>ROUND(IF(ISERROR(VLOOKUP($B698&amp;$L698,'1 этап'!$A$4:$K$519,10,FALSE)),0,VLOOKUP($B698&amp;$L698,'1 этап'!$A$4:$K$519,10,FALSE)),2)</f>
        <v>0</v>
      </c>
      <c r="G698">
        <f>ROUND(IF(ISERROR(VLOOKUP($B698&amp;$L698,'2 этап'!$A$2:$J$527,10,FALSE)),0,VLOOKUP($B698&amp;$L698,'2 этап'!$A$2:$J$527,10,FALSE)),2)</f>
        <v>147.30000000000001</v>
      </c>
      <c r="H698">
        <f>ROUND(IF(ISERROR(VLOOKUP($B698&amp;$L698,'3 этап'!$A$2:$J$527,9,FALSE)),0,VLOOKUP($B698&amp;$L698,'3 этап'!$A$2:$J$527,9,FALSE)),2)</f>
        <v>0</v>
      </c>
      <c r="I698">
        <f>ROUND(IF(ISERROR(VLOOKUP($B698&amp;$L698,'4 этап'!$A$2:$J$527,7,FALSE)),0,VLOOKUP($B698&amp;$L698,'4 этап'!$A$2:$J$527,7,FALSE)),2)</f>
        <v>0</v>
      </c>
      <c r="J698">
        <f>ROUND(IF(ISERROR(VLOOKUP($B698&amp;$L698,'5 этап'!$A$2:$N$527,13,FALSE)),0,VLOOKUP($B698&amp;$L698,'5 этап'!$A$2:$N$527,13,FALSE)),2)</f>
        <v>0</v>
      </c>
      <c r="K698">
        <f>LARGE(F698:I698,1)+LARGE(F698:I698,2)+LARGE(F698:I698,3)+J698</f>
        <v>147.30000000000001</v>
      </c>
      <c r="L698" t="s">
        <v>896</v>
      </c>
    </row>
    <row r="699" spans="1:12" x14ac:dyDescent="0.35">
      <c r="A699" s="3">
        <v>22</v>
      </c>
      <c r="B699" t="s">
        <v>796</v>
      </c>
      <c r="C699" t="s">
        <v>12</v>
      </c>
      <c r="D699">
        <v>18</v>
      </c>
      <c r="E699" t="s">
        <v>53</v>
      </c>
      <c r="F699">
        <f>ROUND(IF(ISERROR(VLOOKUP($B699&amp;$L699,'1 этап'!$A$4:$K$519,10,FALSE)),0,VLOOKUP($B699&amp;$L699,'1 этап'!$A$4:$K$519,10,FALSE)),2)</f>
        <v>0</v>
      </c>
      <c r="G699">
        <f>ROUND(IF(ISERROR(VLOOKUP($B699&amp;$L699,'2 этап'!$A$2:$J$527,10,FALSE)),0,VLOOKUP($B699&amp;$L699,'2 этап'!$A$2:$J$527,10,FALSE)),2)</f>
        <v>0</v>
      </c>
      <c r="H699">
        <f>ROUND(IF(ISERROR(VLOOKUP($B699&amp;$L699,'3 этап'!$A$2:$J$527,9,FALSE)),0,VLOOKUP($B699&amp;$L699,'3 этап'!$A$2:$J$527,9,FALSE)),2)</f>
        <v>113.2</v>
      </c>
      <c r="I699">
        <f>ROUND(IF(ISERROR(VLOOKUP($B699&amp;$L699,'4 этап'!$A$2:$J$527,7,FALSE)),0,VLOOKUP($B699&amp;$L699,'4 этап'!$A$2:$J$527,7,FALSE)),2)</f>
        <v>0</v>
      </c>
      <c r="J699">
        <f>ROUND(IF(ISERROR(VLOOKUP($B699&amp;$L699,'5 этап'!$A$2:$N$527,13,FALSE)),0,VLOOKUP($B699&amp;$L699,'5 этап'!$A$2:$N$527,13,FALSE)),2)</f>
        <v>0</v>
      </c>
      <c r="K699">
        <f>LARGE(F699:I699,1)+LARGE(F699:I699,2)+LARGE(F699:I699,3)+J699</f>
        <v>113.2</v>
      </c>
      <c r="L699" t="s">
        <v>896</v>
      </c>
    </row>
    <row r="700" spans="1:12" x14ac:dyDescent="0.35">
      <c r="A700" s="3">
        <v>23</v>
      </c>
      <c r="B700" t="s">
        <v>798</v>
      </c>
      <c r="C700" t="s">
        <v>12</v>
      </c>
      <c r="D700">
        <v>18</v>
      </c>
      <c r="E700" t="s">
        <v>85</v>
      </c>
      <c r="F700">
        <f>ROUND(IF(ISERROR(VLOOKUP($B700&amp;$L700,'1 этап'!$A$4:$K$519,10,FALSE)),0,VLOOKUP($B700&amp;$L700,'1 этап'!$A$4:$K$519,10,FALSE)),2)</f>
        <v>0</v>
      </c>
      <c r="G700">
        <f>ROUND(IF(ISERROR(VLOOKUP($B700&amp;$L700,'2 этап'!$A$2:$J$527,10,FALSE)),0,VLOOKUP($B700&amp;$L700,'2 этап'!$A$2:$J$527,10,FALSE)),2)</f>
        <v>0</v>
      </c>
      <c r="H700">
        <f>ROUND(IF(ISERROR(VLOOKUP($B700&amp;$L700,'3 этап'!$A$2:$J$527,9,FALSE)),0,VLOOKUP($B700&amp;$L700,'3 этап'!$A$2:$J$527,9,FALSE)),2)</f>
        <v>79</v>
      </c>
      <c r="I700">
        <f>ROUND(IF(ISERROR(VLOOKUP($B700&amp;$L700,'4 этап'!$A$2:$J$527,7,FALSE)),0,VLOOKUP($B700&amp;$L700,'4 этап'!$A$2:$J$527,7,FALSE)),2)</f>
        <v>0</v>
      </c>
      <c r="J700">
        <f>ROUND(IF(ISERROR(VLOOKUP($B700&amp;$L700,'5 этап'!$A$2:$N$527,13,FALSE)),0,VLOOKUP($B700&amp;$L700,'5 этап'!$A$2:$N$527,13,FALSE)),2)</f>
        <v>0</v>
      </c>
      <c r="K700">
        <f>LARGE(F700:I700,1)+LARGE(F700:I700,2)+LARGE(F700:I700,3)+J700</f>
        <v>79</v>
      </c>
      <c r="L700" t="s">
        <v>896</v>
      </c>
    </row>
    <row r="701" spans="1:12" x14ac:dyDescent="0.35">
      <c r="A701" s="3">
        <v>24</v>
      </c>
      <c r="B701" t="s">
        <v>452</v>
      </c>
      <c r="C701" t="s">
        <v>12</v>
      </c>
      <c r="D701">
        <v>18</v>
      </c>
      <c r="E701" t="s">
        <v>17</v>
      </c>
      <c r="F701">
        <f>ROUND(IF(ISERROR(VLOOKUP($B701&amp;$L701,'1 этап'!$A$4:$K$519,10,FALSE)),0,VLOOKUP($B701&amp;$L701,'1 этап'!$A$4:$K$519,10,FALSE)),2)</f>
        <v>32.4</v>
      </c>
      <c r="G701">
        <f>ROUND(IF(ISERROR(VLOOKUP($B701&amp;$L701,'2 этап'!$A$2:$J$527,10,FALSE)),0,VLOOKUP($B701&amp;$L701,'2 этап'!$A$2:$J$527,10,FALSE)),2)</f>
        <v>0</v>
      </c>
      <c r="H701">
        <f>ROUND(IF(ISERROR(VLOOKUP($B701&amp;$L701,'3 этап'!$A$2:$J$527,9,FALSE)),0,VLOOKUP($B701&amp;$L701,'3 этап'!$A$2:$J$527,9,FALSE)),2)</f>
        <v>0</v>
      </c>
      <c r="I701">
        <f>ROUND(IF(ISERROR(VLOOKUP($B701&amp;$L701,'4 этап'!$A$2:$J$527,7,FALSE)),0,VLOOKUP($B701&amp;$L701,'4 этап'!$A$2:$J$527,7,FALSE)),2)</f>
        <v>0</v>
      </c>
      <c r="J701">
        <f>ROUND(IF(ISERROR(VLOOKUP($B701&amp;$L701,'5 этап'!$A$2:$N$527,13,FALSE)),0,VLOOKUP($B701&amp;$L701,'5 этап'!$A$2:$N$527,13,FALSE)),2)</f>
        <v>0</v>
      </c>
      <c r="K701">
        <f>LARGE(F701:I701,1)+LARGE(F701:I701,2)+LARGE(F701:I701,3)+J701</f>
        <v>32.4</v>
      </c>
      <c r="L701" t="s">
        <v>896</v>
      </c>
    </row>
    <row r="702" spans="1:12" x14ac:dyDescent="0.35">
      <c r="A702" s="3">
        <v>25</v>
      </c>
      <c r="B702" t="s">
        <v>865</v>
      </c>
      <c r="C702" t="s">
        <v>53</v>
      </c>
      <c r="F702">
        <f>ROUND(IF(ISERROR(VLOOKUP($B702&amp;$L702,'1 этап'!$A$4:$K$519,10,FALSE)),0,VLOOKUP($B702&amp;$L702,'1 этап'!$A$4:$K$519,10,FALSE)),2)</f>
        <v>0</v>
      </c>
      <c r="G702">
        <f>ROUND(IF(ISERROR(VLOOKUP($B702&amp;$L702,'2 этап'!$A$2:$J$527,10,FALSE)),0,VLOOKUP($B702&amp;$L702,'2 этап'!$A$2:$J$527,10,FALSE)),2)</f>
        <v>0</v>
      </c>
      <c r="H702">
        <f>ROUND(IF(ISERROR(VLOOKUP($B702&amp;$L702,'3 этап'!$A$2:$J$527,9,FALSE)),0,VLOOKUP($B702&amp;$L702,'3 этап'!$A$2:$J$527,9,FALSE)),2)</f>
        <v>0</v>
      </c>
      <c r="I702">
        <f>ROUND(IF(ISERROR(VLOOKUP($B702&amp;$L702,'4 этап'!$A$2:$J$527,7,FALSE)),0,VLOOKUP($B702&amp;$L702,'4 этап'!$A$2:$J$527,7,FALSE)),2)</f>
        <v>1</v>
      </c>
      <c r="J702">
        <f>ROUND(IF(ISERROR(VLOOKUP($B702&amp;$L702,'5 этап'!$A$2:$N$527,13,FALSE)),0,VLOOKUP($B702&amp;$L702,'5 этап'!$A$2:$N$527,13,FALSE)),2)</f>
        <v>0</v>
      </c>
      <c r="K702">
        <f>LARGE(F702:I702,1)+LARGE(F702:I702,2)+LARGE(F702:I702,3)+J702</f>
        <v>1</v>
      </c>
      <c r="L702" t="s">
        <v>896</v>
      </c>
    </row>
    <row r="703" spans="1:12" ht="15.5" x14ac:dyDescent="0.35">
      <c r="A703" s="1" t="s">
        <v>453</v>
      </c>
      <c r="J703">
        <f>ROUND(IF(ISERROR(VLOOKUP($B703&amp;$L703,'5 этап'!$A$2:$N$527,13,FALSE)),0,VLOOKUP($B703&amp;$L703,'5 этап'!$A$2:$N$527,13,FALSE)),2)</f>
        <v>0</v>
      </c>
      <c r="K703" t="e">
        <f t="shared" si="9"/>
        <v>#NUM!</v>
      </c>
    </row>
    <row r="704" spans="1:12" x14ac:dyDescent="0.35">
      <c r="J704">
        <f>ROUND(IF(ISERROR(VLOOKUP($B704&amp;$L704,'5 этап'!$A$2:$N$527,13,FALSE)),0,VLOOKUP($B704&amp;$L704,'5 этап'!$A$2:$N$527,13,FALSE)),2)</f>
        <v>0</v>
      </c>
      <c r="K704" t="e">
        <f t="shared" si="9"/>
        <v>#NUM!</v>
      </c>
    </row>
    <row r="705" spans="1:12" x14ac:dyDescent="0.35">
      <c r="A705" s="2" t="s">
        <v>2</v>
      </c>
      <c r="B705" t="s">
        <v>3</v>
      </c>
      <c r="C705" t="s">
        <v>877</v>
      </c>
      <c r="F705" t="s">
        <v>878</v>
      </c>
      <c r="G705" t="s">
        <v>881</v>
      </c>
      <c r="H705" t="s">
        <v>879</v>
      </c>
      <c r="I705" t="s">
        <v>880</v>
      </c>
      <c r="J705" t="s">
        <v>899</v>
      </c>
      <c r="K705" t="s">
        <v>882</v>
      </c>
    </row>
    <row r="706" spans="1:12" x14ac:dyDescent="0.35">
      <c r="A706" s="3">
        <v>1</v>
      </c>
      <c r="B706" t="s">
        <v>455</v>
      </c>
      <c r="C706" t="s">
        <v>876</v>
      </c>
      <c r="F706">
        <f>ROUND(IF(ISERROR(VLOOKUP($B706&amp;$L706,'1 этап'!$A$4:$K$519,10,FALSE)),0,VLOOKUP($B706&amp;$L706,'1 этап'!$A$4:$K$519,10,FALSE)),2)</f>
        <v>191.3</v>
      </c>
      <c r="G706">
        <f>ROUND(IF(ISERROR(VLOOKUP($B706&amp;$L706,'2 этап'!$A$2:$J$527,10,FALSE)),0,VLOOKUP($B706&amp;$L706,'2 этап'!$A$2:$J$527,10,FALSE)),2)</f>
        <v>200</v>
      </c>
      <c r="H706">
        <f>ROUND(IF(ISERROR(VLOOKUP($B706&amp;$L706,'3 этап'!$A$2:$J$527,9,FALSE)),0,VLOOKUP($B706&amp;$L706,'3 этап'!$A$2:$J$527,9,FALSE)),2)</f>
        <v>200</v>
      </c>
      <c r="I706">
        <f>ROUND(IF(ISERROR(VLOOKUP($B706&amp;$L706,'4 этап'!$A$2:$J$527,7,FALSE)),0,VLOOKUP($B706&amp;$L706,'4 этап'!$A$2:$J$527,7,FALSE)),2)</f>
        <v>200</v>
      </c>
      <c r="J706">
        <f>ROUND(IF(ISERROR(VLOOKUP($B706&amp;$L706,'5 этап'!$A$2:$N$527,13,FALSE)),0,VLOOKUP($B706&amp;$L706,'5 этап'!$A$2:$N$527,13,FALSE)),2)</f>
        <v>200</v>
      </c>
      <c r="K706">
        <f>LARGE(F706:I706,1)+LARGE(F706:I706,2)+LARGE(F706:I706,3)+J706</f>
        <v>800</v>
      </c>
      <c r="L706" t="s">
        <v>897</v>
      </c>
    </row>
    <row r="707" spans="1:12" x14ac:dyDescent="0.35">
      <c r="A707" s="3">
        <v>2</v>
      </c>
      <c r="B707" t="s">
        <v>454</v>
      </c>
      <c r="C707" t="s">
        <v>12</v>
      </c>
      <c r="D707">
        <v>18</v>
      </c>
      <c r="E707" t="s">
        <v>40</v>
      </c>
      <c r="F707">
        <f>ROUND(IF(ISERROR(VLOOKUP($B707&amp;$L707,'1 этап'!$A$4:$K$519,10,FALSE)),0,VLOOKUP($B707&amp;$L707,'1 этап'!$A$4:$K$519,10,FALSE)),2)</f>
        <v>200</v>
      </c>
      <c r="G707">
        <f>ROUND(IF(ISERROR(VLOOKUP($B707&amp;$L707,'2 этап'!$A$2:$J$527,10,FALSE)),0,VLOOKUP($B707&amp;$L707,'2 этап'!$A$2:$J$527,10,FALSE)),2)</f>
        <v>195.1</v>
      </c>
      <c r="H707">
        <f>ROUND(IF(ISERROR(VLOOKUP($B707&amp;$L707,'3 этап'!$A$2:$J$527,9,FALSE)),0,VLOOKUP($B707&amp;$L707,'3 этап'!$A$2:$J$527,9,FALSE)),2)</f>
        <v>185.4</v>
      </c>
      <c r="I707">
        <f>ROUND(IF(ISERROR(VLOOKUP($B707&amp;$L707,'4 этап'!$A$2:$J$527,7,FALSE)),0,VLOOKUP($B707&amp;$L707,'4 этап'!$A$2:$J$527,7,FALSE)),2)</f>
        <v>198.2</v>
      </c>
      <c r="J707">
        <f>ROUND(IF(ISERROR(VLOOKUP($B707&amp;$L707,'5 этап'!$A$2:$N$527,13,FALSE)),0,VLOOKUP($B707&amp;$L707,'5 этап'!$A$2:$N$527,13,FALSE)),2)</f>
        <v>170.5</v>
      </c>
      <c r="K707">
        <f>LARGE(F707:I707,1)+LARGE(F707:I707,2)+LARGE(F707:I707,3)+J707</f>
        <v>763.8</v>
      </c>
      <c r="L707" t="s">
        <v>897</v>
      </c>
    </row>
    <row r="708" spans="1:12" x14ac:dyDescent="0.35">
      <c r="A708" s="3">
        <v>3</v>
      </c>
      <c r="B708" t="s">
        <v>458</v>
      </c>
      <c r="C708" t="s">
        <v>12</v>
      </c>
      <c r="D708">
        <v>18</v>
      </c>
      <c r="E708" t="s">
        <v>40</v>
      </c>
      <c r="F708">
        <f>ROUND(IF(ISERROR(VLOOKUP($B708&amp;$L708,'1 этап'!$A$4:$K$519,10,FALSE)),0,VLOOKUP($B708&amp;$L708,'1 этап'!$A$4:$K$519,10,FALSE)),2)</f>
        <v>170.8</v>
      </c>
      <c r="G708">
        <f>ROUND(IF(ISERROR(VLOOKUP($B708&amp;$L708,'2 этап'!$A$2:$J$527,10,FALSE)),0,VLOOKUP($B708&amp;$L708,'2 этап'!$A$2:$J$527,10,FALSE)),2)</f>
        <v>175.5</v>
      </c>
      <c r="H708">
        <f>ROUND(IF(ISERROR(VLOOKUP($B708&amp;$L708,'3 этап'!$A$2:$J$527,9,FALSE)),0,VLOOKUP($B708&amp;$L708,'3 этап'!$A$2:$J$527,9,FALSE)),2)</f>
        <v>0</v>
      </c>
      <c r="I708">
        <f>ROUND(IF(ISERROR(VLOOKUP($B708&amp;$L708,'4 этап'!$A$2:$J$527,7,FALSE)),0,VLOOKUP($B708&amp;$L708,'4 этап'!$A$2:$J$527,7,FALSE)),2)</f>
        <v>0</v>
      </c>
      <c r="J708">
        <f>ROUND(IF(ISERROR(VLOOKUP($B708&amp;$L708,'5 этап'!$A$2:$N$527,13,FALSE)),0,VLOOKUP($B708&amp;$L708,'5 этап'!$A$2:$N$527,13,FALSE)),2)</f>
        <v>184.9</v>
      </c>
      <c r="K708">
        <f>LARGE(F708:I708,1)+LARGE(F708:I708,2)+LARGE(F708:I708,3)+J708</f>
        <v>531.20000000000005</v>
      </c>
      <c r="L708" t="s">
        <v>897</v>
      </c>
    </row>
    <row r="709" spans="1:12" x14ac:dyDescent="0.35">
      <c r="A709" s="3">
        <v>4</v>
      </c>
      <c r="B709" t="s">
        <v>800</v>
      </c>
      <c r="C709" t="s">
        <v>875</v>
      </c>
      <c r="D709" t="s">
        <v>721</v>
      </c>
      <c r="F709">
        <f>ROUND(IF(ISERROR(VLOOKUP($B709&amp;$L709,'1 этап'!$A$4:$K$519,10,FALSE)),0,VLOOKUP($B709&amp;$L709,'1 этап'!$A$4:$K$519,10,FALSE)),2)</f>
        <v>0</v>
      </c>
      <c r="G709">
        <f>ROUND(IF(ISERROR(VLOOKUP($B709&amp;$L709,'2 этап'!$A$2:$J$527,10,FALSE)),0,VLOOKUP($B709&amp;$L709,'2 этап'!$A$2:$J$527,10,FALSE)),2)</f>
        <v>0</v>
      </c>
      <c r="H709">
        <f>ROUND(IF(ISERROR(VLOOKUP($B709&amp;$L709,'3 этап'!$A$2:$J$527,9,FALSE)),0,VLOOKUP($B709&amp;$L709,'3 этап'!$A$2:$J$527,9,FALSE)),2)</f>
        <v>158.4</v>
      </c>
      <c r="I709">
        <f>ROUND(IF(ISERROR(VLOOKUP($B709&amp;$L709,'4 этап'!$A$2:$J$527,7,FALSE)),0,VLOOKUP($B709&amp;$L709,'4 этап'!$A$2:$J$527,7,FALSE)),2)</f>
        <v>109.3</v>
      </c>
      <c r="J709">
        <f>ROUND(IF(ISERROR(VLOOKUP($B709&amp;$L709,'5 этап'!$A$2:$N$527,13,FALSE)),0,VLOOKUP($B709&amp;$L709,'5 этап'!$A$2:$N$527,13,FALSE)),2)</f>
        <v>172.5</v>
      </c>
      <c r="K709">
        <f>LARGE(F709:I709,1)+LARGE(F709:I709,2)+LARGE(F709:I709,3)+J709</f>
        <v>440.2</v>
      </c>
      <c r="L709" t="s">
        <v>897</v>
      </c>
    </row>
    <row r="710" spans="1:12" x14ac:dyDescent="0.35">
      <c r="A710" s="3">
        <v>5</v>
      </c>
      <c r="B710" t="s">
        <v>637</v>
      </c>
      <c r="C710" t="s">
        <v>873</v>
      </c>
      <c r="F710">
        <f>ROUND(IF(ISERROR(VLOOKUP($B710&amp;$L710,'1 этап'!$A$4:$K$519,10,FALSE)),0,VLOOKUP($B710&amp;$L710,'1 этап'!$A$4:$K$519,10,FALSE)),2)</f>
        <v>0</v>
      </c>
      <c r="G710">
        <f>ROUND(IF(ISERROR(VLOOKUP($B710&amp;$L710,'2 этап'!$A$2:$J$527,10,FALSE)),0,VLOOKUP($B710&amp;$L710,'2 этап'!$A$2:$J$527,10,FALSE)),2)</f>
        <v>178.5</v>
      </c>
      <c r="H710">
        <f>ROUND(IF(ISERROR(VLOOKUP($B710&amp;$L710,'3 этап'!$A$2:$J$527,9,FALSE)),0,VLOOKUP($B710&amp;$L710,'3 этап'!$A$2:$J$527,9,FALSE)),2)</f>
        <v>149</v>
      </c>
      <c r="I710">
        <f>ROUND(IF(ISERROR(VLOOKUP($B710&amp;$L710,'4 этап'!$A$2:$J$527,7,FALSE)),0,VLOOKUP($B710&amp;$L710,'4 этап'!$A$2:$J$527,7,FALSE)),2)</f>
        <v>0</v>
      </c>
      <c r="J710">
        <f>ROUND(IF(ISERROR(VLOOKUP($B710&amp;$L710,'5 этап'!$A$2:$N$527,13,FALSE)),0,VLOOKUP($B710&amp;$L710,'5 этап'!$A$2:$N$527,13,FALSE)),2)</f>
        <v>0</v>
      </c>
      <c r="K710">
        <f>LARGE(F710:I710,1)+LARGE(F710:I710,2)+LARGE(F710:I710,3)+J710</f>
        <v>327.5</v>
      </c>
      <c r="L710" t="s">
        <v>897</v>
      </c>
    </row>
    <row r="711" spans="1:12" x14ac:dyDescent="0.35">
      <c r="A711" s="3">
        <v>6</v>
      </c>
      <c r="B711" t="s">
        <v>799</v>
      </c>
      <c r="C711" t="s">
        <v>870</v>
      </c>
      <c r="F711">
        <f>ROUND(IF(ISERROR(VLOOKUP($B711&amp;$L711,'1 этап'!$A$4:$K$519,10,FALSE)),0,VLOOKUP($B711&amp;$L711,'1 этап'!$A$4:$K$519,10,FALSE)),2)</f>
        <v>0</v>
      </c>
      <c r="G711">
        <f>ROUND(IF(ISERROR(VLOOKUP($B711&amp;$L711,'2 этап'!$A$2:$J$527,10,FALSE)),0,VLOOKUP($B711&amp;$L711,'2 этап'!$A$2:$J$527,10,FALSE)),2)</f>
        <v>0</v>
      </c>
      <c r="H711">
        <f>ROUND(IF(ISERROR(VLOOKUP($B711&amp;$L711,'3 этап'!$A$2:$J$527,9,FALSE)),0,VLOOKUP($B711&amp;$L711,'3 этап'!$A$2:$J$527,9,FALSE)),2)</f>
        <v>178.1</v>
      </c>
      <c r="I711">
        <f>ROUND(IF(ISERROR(VLOOKUP($B711&amp;$L711,'4 этап'!$A$2:$J$527,7,FALSE)),0,VLOOKUP($B711&amp;$L711,'4 этап'!$A$2:$J$527,7,FALSE)),2)</f>
        <v>0</v>
      </c>
      <c r="J711">
        <f>ROUND(IF(ISERROR(VLOOKUP($B711&amp;$L711,'5 этап'!$A$2:$N$527,13,FALSE)),0,VLOOKUP($B711&amp;$L711,'5 этап'!$A$2:$N$527,13,FALSE)),2)</f>
        <v>0</v>
      </c>
      <c r="K711">
        <f>LARGE(F711:I711,1)+LARGE(F711:I711,2)+LARGE(F711:I711,3)+J711</f>
        <v>178.1</v>
      </c>
      <c r="L711" t="s">
        <v>897</v>
      </c>
    </row>
    <row r="712" spans="1:12" x14ac:dyDescent="0.35">
      <c r="A712" s="3">
        <v>7</v>
      </c>
      <c r="B712" t="s">
        <v>638</v>
      </c>
      <c r="C712" t="s">
        <v>871</v>
      </c>
      <c r="F712">
        <f>ROUND(IF(ISERROR(VLOOKUP($B712&amp;$L712,'1 этап'!$A$4:$K$519,10,FALSE)),0,VLOOKUP($B712&amp;$L712,'1 этап'!$A$4:$K$519,10,FALSE)),2)</f>
        <v>0</v>
      </c>
      <c r="G712">
        <f>ROUND(IF(ISERROR(VLOOKUP($B712&amp;$L712,'2 этап'!$A$2:$J$527,10,FALSE)),0,VLOOKUP($B712&amp;$L712,'2 этап'!$A$2:$J$527,10,FALSE)),2)</f>
        <v>173.4</v>
      </c>
      <c r="H712">
        <f>ROUND(IF(ISERROR(VLOOKUP($B712&amp;$L712,'3 этап'!$A$2:$J$527,9,FALSE)),0,VLOOKUP($B712&amp;$L712,'3 этап'!$A$2:$J$527,9,FALSE)),2)</f>
        <v>0</v>
      </c>
      <c r="I712">
        <f>ROUND(IF(ISERROR(VLOOKUP($B712&amp;$L712,'4 этап'!$A$2:$J$527,7,FALSE)),0,VLOOKUP($B712&amp;$L712,'4 этап'!$A$2:$J$527,7,FALSE)),2)</f>
        <v>0</v>
      </c>
      <c r="J712">
        <f>ROUND(IF(ISERROR(VLOOKUP($B712&amp;$L712,'5 этап'!$A$2:$N$527,13,FALSE)),0,VLOOKUP($B712&amp;$L712,'5 этап'!$A$2:$N$527,13,FALSE)),2)</f>
        <v>0</v>
      </c>
      <c r="K712">
        <f>LARGE(F712:I712,1)+LARGE(F712:I712,2)+LARGE(F712:I712,3)+J712</f>
        <v>173.4</v>
      </c>
      <c r="L712" t="s">
        <v>897</v>
      </c>
    </row>
    <row r="713" spans="1:12" x14ac:dyDescent="0.35">
      <c r="A713" s="3">
        <v>8</v>
      </c>
      <c r="B713" t="s">
        <v>641</v>
      </c>
      <c r="C713" t="s">
        <v>872</v>
      </c>
      <c r="F713">
        <f>ROUND(IF(ISERROR(VLOOKUP($B713&amp;$L713,'1 этап'!$A$4:$K$519,10,FALSE)),0,VLOOKUP($B713&amp;$L713,'1 этап'!$A$4:$K$519,10,FALSE)),2)</f>
        <v>0</v>
      </c>
      <c r="G713">
        <f>ROUND(IF(ISERROR(VLOOKUP($B713&amp;$L713,'2 этап'!$A$2:$J$527,10,FALSE)),0,VLOOKUP($B713&amp;$L713,'2 этап'!$A$2:$J$527,10,FALSE)),2)</f>
        <v>166.1</v>
      </c>
      <c r="H713">
        <f>ROUND(IF(ISERROR(VLOOKUP($B713&amp;$L713,'3 этап'!$A$2:$J$527,9,FALSE)),0,VLOOKUP($B713&amp;$L713,'3 этап'!$A$2:$J$527,9,FALSE)),2)</f>
        <v>0</v>
      </c>
      <c r="I713">
        <f>ROUND(IF(ISERROR(VLOOKUP($B713&amp;$L713,'4 этап'!$A$2:$J$527,7,FALSE)),0,VLOOKUP($B713&amp;$L713,'4 этап'!$A$2:$J$527,7,FALSE)),2)</f>
        <v>0</v>
      </c>
      <c r="J713">
        <f>ROUND(IF(ISERROR(VLOOKUP($B713&amp;$L713,'5 этап'!$A$2:$N$527,13,FALSE)),0,VLOOKUP($B713&amp;$L713,'5 этап'!$A$2:$N$527,13,FALSE)),2)</f>
        <v>0</v>
      </c>
      <c r="K713">
        <f>LARGE(F713:I713,1)+LARGE(F713:I713,2)+LARGE(F713:I713,3)+J713</f>
        <v>166.1</v>
      </c>
      <c r="L713" t="s">
        <v>897</v>
      </c>
    </row>
    <row r="714" spans="1:12" x14ac:dyDescent="0.35">
      <c r="A714" s="3">
        <v>9</v>
      </c>
      <c r="B714" t="s">
        <v>460</v>
      </c>
      <c r="C714" t="s">
        <v>874</v>
      </c>
      <c r="F714">
        <f>ROUND(IF(ISERROR(VLOOKUP($B714&amp;$L714,'1 этап'!$A$4:$K$519,10,FALSE)),0,VLOOKUP($B714&amp;$L714,'1 этап'!$A$4:$K$519,10,FALSE)),2)</f>
        <v>46.8</v>
      </c>
      <c r="G714">
        <f>ROUND(IF(ISERROR(VLOOKUP($B714&amp;$L714,'2 этап'!$A$2:$J$527,10,FALSE)),0,VLOOKUP($B714&amp;$L714,'2 этап'!$A$2:$J$527,10,FALSE)),2)</f>
        <v>0</v>
      </c>
      <c r="H714">
        <f>ROUND(IF(ISERROR(VLOOKUP($B714&amp;$L714,'3 этап'!$A$2:$J$527,9,FALSE)),0,VLOOKUP($B714&amp;$L714,'3 этап'!$A$2:$J$527,9,FALSE)),2)</f>
        <v>0</v>
      </c>
      <c r="I714">
        <f>ROUND(IF(ISERROR(VLOOKUP($B714&amp;$L714,'4 этап'!$A$2:$J$527,7,FALSE)),0,VLOOKUP($B714&amp;$L714,'4 этап'!$A$2:$J$527,7,FALSE)),2)</f>
        <v>0</v>
      </c>
      <c r="J714">
        <f>ROUND(IF(ISERROR(VLOOKUP($B714&amp;$L714,'5 этап'!$A$2:$N$527,13,FALSE)),0,VLOOKUP($B714&amp;$L714,'5 этап'!$A$2:$N$527,13,FALSE)),2)</f>
        <v>101.6</v>
      </c>
      <c r="K714">
        <f>LARGE(F714:I714,1)+LARGE(F714:I714,2)+LARGE(F714:I714,3)+J714</f>
        <v>148.39999999999998</v>
      </c>
      <c r="L714" t="s">
        <v>897</v>
      </c>
    </row>
    <row r="715" spans="1:12" x14ac:dyDescent="0.35">
      <c r="A715" s="3">
        <v>10</v>
      </c>
      <c r="B715" t="s">
        <v>463</v>
      </c>
      <c r="C715" t="s">
        <v>873</v>
      </c>
      <c r="F715">
        <f>ROUND(IF(ISERROR(VLOOKUP($B715&amp;$L715,'1 этап'!$A$4:$K$519,10,FALSE)),0,VLOOKUP($B715&amp;$L715,'1 этап'!$A$4:$K$519,10,FALSE)),2)</f>
        <v>0</v>
      </c>
      <c r="G715">
        <f>ROUND(IF(ISERROR(VLOOKUP($B715&amp;$L715,'2 этап'!$A$2:$J$527,10,FALSE)),0,VLOOKUP($B715&amp;$L715,'2 этап'!$A$2:$J$527,10,FALSE)),2)</f>
        <v>112</v>
      </c>
      <c r="H715">
        <f>ROUND(IF(ISERROR(VLOOKUP($B715&amp;$L715,'3 этап'!$A$2:$J$527,9,FALSE)),0,VLOOKUP($B715&amp;$L715,'3 этап'!$A$2:$J$527,9,FALSE)),2)</f>
        <v>29.2</v>
      </c>
      <c r="I715">
        <f>ROUND(IF(ISERROR(VLOOKUP($B715&amp;$L715,'4 этап'!$A$2:$J$527,7,FALSE)),0,VLOOKUP($B715&amp;$L715,'4 этап'!$A$2:$J$527,7,FALSE)),2)</f>
        <v>0</v>
      </c>
      <c r="J715">
        <f>ROUND(IF(ISERROR(VLOOKUP($B715&amp;$L715,'5 этап'!$A$2:$N$527,13,FALSE)),0,VLOOKUP($B715&amp;$L715,'5 этап'!$A$2:$N$527,13,FALSE)),2)</f>
        <v>0</v>
      </c>
      <c r="K715">
        <f>LARGE(F715:I715,1)+LARGE(F715:I715,2)+LARGE(F715:I715,3)+J715</f>
        <v>141.19999999999999</v>
      </c>
      <c r="L715" t="s">
        <v>897</v>
      </c>
    </row>
    <row r="716" spans="1:12" x14ac:dyDescent="0.35">
      <c r="A716" s="3">
        <v>11</v>
      </c>
      <c r="B716" t="s">
        <v>802</v>
      </c>
      <c r="C716" t="s">
        <v>873</v>
      </c>
      <c r="F716">
        <f>ROUND(IF(ISERROR(VLOOKUP($B716&amp;$L716,'1 этап'!$A$4:$K$519,10,FALSE)),0,VLOOKUP($B716&amp;$L716,'1 этап'!$A$4:$K$519,10,FALSE)),2)</f>
        <v>0</v>
      </c>
      <c r="G716">
        <f>ROUND(IF(ISERROR(VLOOKUP($B716&amp;$L716,'2 этап'!$A$2:$J$527,10,FALSE)),0,VLOOKUP($B716&amp;$L716,'2 этап'!$A$2:$J$527,10,FALSE)),2)</f>
        <v>0</v>
      </c>
      <c r="H716">
        <f>ROUND(IF(ISERROR(VLOOKUP($B716&amp;$L716,'3 этап'!$A$2:$J$527,9,FALSE)),0,VLOOKUP($B716&amp;$L716,'3 этап'!$A$2:$J$527,9,FALSE)),2)</f>
        <v>141</v>
      </c>
      <c r="I716">
        <f>ROUND(IF(ISERROR(VLOOKUP($B716&amp;$L716,'4 этап'!$A$2:$J$527,7,FALSE)),0,VLOOKUP($B716&amp;$L716,'4 этап'!$A$2:$J$527,7,FALSE)),2)</f>
        <v>0</v>
      </c>
      <c r="J716">
        <f>ROUND(IF(ISERROR(VLOOKUP($B716&amp;$L716,'5 этап'!$A$2:$N$527,13,FALSE)),0,VLOOKUP($B716&amp;$L716,'5 этап'!$A$2:$N$527,13,FALSE)),2)</f>
        <v>0</v>
      </c>
      <c r="K716">
        <f>LARGE(F716:I716,1)+LARGE(F716:I716,2)+LARGE(F716:I716,3)+J716</f>
        <v>141</v>
      </c>
      <c r="L716" t="s">
        <v>897</v>
      </c>
    </row>
    <row r="717" spans="1:12" x14ac:dyDescent="0.35">
      <c r="A717" s="3">
        <v>12</v>
      </c>
      <c r="B717" t="s">
        <v>459</v>
      </c>
      <c r="C717" t="s">
        <v>873</v>
      </c>
      <c r="F717">
        <f>ROUND(IF(ISERROR(VLOOKUP($B717&amp;$L717,'1 этап'!$A$4:$K$519,10,FALSE)),0,VLOOKUP($B717&amp;$L717,'1 этап'!$A$4:$K$519,10,FALSE)),2)</f>
        <v>138.80000000000001</v>
      </c>
      <c r="G717">
        <f>ROUND(IF(ISERROR(VLOOKUP($B717&amp;$L717,'2 этап'!$A$2:$J$527,10,FALSE)),0,VLOOKUP($B717&amp;$L717,'2 этап'!$A$2:$J$527,10,FALSE)),2)</f>
        <v>0</v>
      </c>
      <c r="H717">
        <f>ROUND(IF(ISERROR(VLOOKUP($B717&amp;$L717,'3 этап'!$A$2:$J$527,9,FALSE)),0,VLOOKUP($B717&amp;$L717,'3 этап'!$A$2:$J$527,9,FALSE)),2)</f>
        <v>0</v>
      </c>
      <c r="I717">
        <f>ROUND(IF(ISERROR(VLOOKUP($B717&amp;$L717,'4 этап'!$A$2:$J$527,7,FALSE)),0,VLOOKUP($B717&amp;$L717,'4 этап'!$A$2:$J$527,7,FALSE)),2)</f>
        <v>0</v>
      </c>
      <c r="J717">
        <f>ROUND(IF(ISERROR(VLOOKUP($B717&amp;$L717,'5 этап'!$A$2:$N$527,13,FALSE)),0,VLOOKUP($B717&amp;$L717,'5 этап'!$A$2:$N$527,13,FALSE)),2)</f>
        <v>0</v>
      </c>
      <c r="K717">
        <f>LARGE(F717:I717,1)+LARGE(F717:I717,2)+LARGE(F717:I717,3)+J717</f>
        <v>138.80000000000001</v>
      </c>
      <c r="L717" t="s">
        <v>897</v>
      </c>
    </row>
    <row r="718" spans="1:12" x14ac:dyDescent="0.35">
      <c r="J718">
        <f>ROUND(IF(ISERROR(VLOOKUP($B718&amp;$L718,'5 этап'!$A$2:$N$527,13,FALSE)),0,VLOOKUP($B718&amp;$L718,'5 этап'!$A$2:$N$527,13,FALSE)),2)</f>
        <v>0</v>
      </c>
      <c r="K718" t="e">
        <f t="shared" ref="K710:K773" si="10">LARGE(F718:I718,1)+LARGE(F718:I718,2)+LARGE(F718:I718,3)+J718</f>
        <v>#NUM!</v>
      </c>
    </row>
    <row r="719" spans="1:12" ht="15.5" x14ac:dyDescent="0.35">
      <c r="A719" s="1" t="s">
        <v>464</v>
      </c>
      <c r="J719">
        <f>ROUND(IF(ISERROR(VLOOKUP($B719&amp;$L719,'5 этап'!$A$2:$N$527,13,FALSE)),0,VLOOKUP($B719&amp;$L719,'5 этап'!$A$2:$N$527,13,FALSE)),2)</f>
        <v>0</v>
      </c>
      <c r="K719" t="e">
        <f t="shared" si="10"/>
        <v>#NUM!</v>
      </c>
    </row>
    <row r="720" spans="1:12" x14ac:dyDescent="0.35">
      <c r="J720">
        <f>ROUND(IF(ISERROR(VLOOKUP($B720&amp;$L720,'5 этап'!$A$2:$N$527,13,FALSE)),0,VLOOKUP($B720&amp;$L720,'5 этап'!$A$2:$N$527,13,FALSE)),2)</f>
        <v>0</v>
      </c>
      <c r="K720" t="e">
        <f t="shared" si="10"/>
        <v>#NUM!</v>
      </c>
    </row>
    <row r="721" spans="1:12" x14ac:dyDescent="0.35">
      <c r="A721" s="2" t="s">
        <v>2</v>
      </c>
      <c r="B721" t="s">
        <v>3</v>
      </c>
      <c r="C721" t="s">
        <v>877</v>
      </c>
      <c r="F721" t="s">
        <v>878</v>
      </c>
      <c r="G721" t="s">
        <v>881</v>
      </c>
      <c r="H721" t="s">
        <v>879</v>
      </c>
      <c r="I721" t="s">
        <v>880</v>
      </c>
      <c r="J721" t="s">
        <v>899</v>
      </c>
      <c r="K721" t="s">
        <v>882</v>
      </c>
    </row>
    <row r="722" spans="1:12" x14ac:dyDescent="0.35">
      <c r="A722" s="3">
        <v>1</v>
      </c>
      <c r="B722" t="s">
        <v>468</v>
      </c>
      <c r="C722" t="s">
        <v>12</v>
      </c>
      <c r="D722">
        <v>18</v>
      </c>
      <c r="E722" t="s">
        <v>34</v>
      </c>
      <c r="F722">
        <f>ROUND(IF(ISERROR(VLOOKUP($B722&amp;$L722,'1 этап'!$A$4:$K$519,10,FALSE)),0,VLOOKUP($B722&amp;$L722,'1 этап'!$A$4:$K$519,10,FALSE)),2)</f>
        <v>194.3</v>
      </c>
      <c r="G722">
        <f>ROUND(IF(ISERROR(VLOOKUP($B722&amp;$L722,'2 этап'!$A$2:$J$527,10,FALSE)),0,VLOOKUP($B722&amp;$L722,'2 этап'!$A$2:$J$527,10,FALSE)),2)</f>
        <v>197.3</v>
      </c>
      <c r="H722">
        <f>ROUND(IF(ISERROR(VLOOKUP($B722&amp;$L722,'3 этап'!$A$2:$J$527,9,FALSE)),0,VLOOKUP($B722&amp;$L722,'3 этап'!$A$2:$J$527,9,FALSE)),2)</f>
        <v>185.4</v>
      </c>
      <c r="I722">
        <f>ROUND(IF(ISERROR(VLOOKUP($B722&amp;$L722,'4 этап'!$A$2:$J$527,7,FALSE)),0,VLOOKUP($B722&amp;$L722,'4 этап'!$A$2:$J$527,7,FALSE)),2)</f>
        <v>191.8</v>
      </c>
      <c r="J722">
        <f>ROUND(IF(ISERROR(VLOOKUP($B722&amp;$L722,'5 этап'!$A$2:$N$527,13,FALSE)),0,VLOOKUP($B722&amp;$L722,'5 этап'!$A$2:$N$527,13,FALSE)),2)</f>
        <v>196</v>
      </c>
      <c r="K722">
        <f>LARGE(F722:I722,1)+LARGE(F722:I722,2)+LARGE(F722:I722,3)+J722</f>
        <v>779.40000000000009</v>
      </c>
      <c r="L722" t="s">
        <v>898</v>
      </c>
    </row>
    <row r="723" spans="1:12" x14ac:dyDescent="0.35">
      <c r="A723" s="3">
        <v>2</v>
      </c>
      <c r="B723" t="s">
        <v>483</v>
      </c>
      <c r="C723" t="s">
        <v>12</v>
      </c>
      <c r="D723">
        <v>18</v>
      </c>
      <c r="E723" t="s">
        <v>53</v>
      </c>
      <c r="F723">
        <f>ROUND(IF(ISERROR(VLOOKUP($B723&amp;$L723,'1 этап'!$A$4:$K$519,10,FALSE)),0,VLOOKUP($B723&amp;$L723,'1 этап'!$A$4:$K$519,10,FALSE)),2)</f>
        <v>176.6</v>
      </c>
      <c r="G723">
        <f>ROUND(IF(ISERROR(VLOOKUP($B723&amp;$L723,'2 этап'!$A$2:$J$527,10,FALSE)),0,VLOOKUP($B723&amp;$L723,'2 этап'!$A$2:$J$527,10,FALSE)),2)</f>
        <v>193.8</v>
      </c>
      <c r="H723">
        <f>ROUND(IF(ISERROR(VLOOKUP($B723&amp;$L723,'3 этап'!$A$2:$J$527,9,FALSE)),0,VLOOKUP($B723&amp;$L723,'3 этап'!$A$2:$J$527,9,FALSE)),2)</f>
        <v>197.8</v>
      </c>
      <c r="I723">
        <f>ROUND(IF(ISERROR(VLOOKUP($B723&amp;$L723,'4 этап'!$A$2:$J$527,7,FALSE)),0,VLOOKUP($B723&amp;$L723,'4 этап'!$A$2:$J$527,7,FALSE)),2)</f>
        <v>199.5</v>
      </c>
      <c r="J723">
        <f>ROUND(IF(ISERROR(VLOOKUP($B723&amp;$L723,'5 этап'!$A$2:$N$527,13,FALSE)),0,VLOOKUP($B723&amp;$L723,'5 этап'!$A$2:$N$527,13,FALSE)),2)</f>
        <v>185.5</v>
      </c>
      <c r="K723">
        <f>LARGE(F723:I723,1)+LARGE(F723:I723,2)+LARGE(F723:I723,3)+J723</f>
        <v>776.6</v>
      </c>
      <c r="L723" t="s">
        <v>898</v>
      </c>
    </row>
    <row r="724" spans="1:12" x14ac:dyDescent="0.35">
      <c r="A724" s="3">
        <v>3</v>
      </c>
      <c r="B724" t="s">
        <v>482</v>
      </c>
      <c r="C724" t="s">
        <v>12</v>
      </c>
      <c r="D724">
        <v>18</v>
      </c>
      <c r="E724" t="s">
        <v>22</v>
      </c>
      <c r="F724">
        <f>ROUND(IF(ISERROR(VLOOKUP($B724&amp;$L724,'1 этап'!$A$4:$K$519,10,FALSE)),0,VLOOKUP($B724&amp;$L724,'1 этап'!$A$4:$K$519,10,FALSE)),2)</f>
        <v>177.5</v>
      </c>
      <c r="G724">
        <f>ROUND(IF(ISERROR(VLOOKUP($B724&amp;$L724,'2 этап'!$A$2:$J$527,10,FALSE)),0,VLOOKUP($B724&amp;$L724,'2 этап'!$A$2:$J$527,10,FALSE)),2)</f>
        <v>192.6</v>
      </c>
      <c r="H724">
        <f>ROUND(IF(ISERROR(VLOOKUP($B724&amp;$L724,'3 этап'!$A$2:$J$527,9,FALSE)),0,VLOOKUP($B724&amp;$L724,'3 этап'!$A$2:$J$527,9,FALSE)),2)</f>
        <v>198</v>
      </c>
      <c r="I724">
        <f>ROUND(IF(ISERROR(VLOOKUP($B724&amp;$L724,'4 этап'!$A$2:$J$527,7,FALSE)),0,VLOOKUP($B724&amp;$L724,'4 этап'!$A$2:$J$527,7,FALSE)),2)</f>
        <v>192.2</v>
      </c>
      <c r="J724">
        <f>ROUND(IF(ISERROR(VLOOKUP($B724&amp;$L724,'5 этап'!$A$2:$N$527,13,FALSE)),0,VLOOKUP($B724&amp;$L724,'5 этап'!$A$2:$N$527,13,FALSE)),2)</f>
        <v>186.5</v>
      </c>
      <c r="K724">
        <f>LARGE(F724:I724,1)+LARGE(F724:I724,2)+LARGE(F724:I724,3)+J724</f>
        <v>769.3</v>
      </c>
      <c r="L724" t="s">
        <v>898</v>
      </c>
    </row>
    <row r="725" spans="1:12" x14ac:dyDescent="0.35">
      <c r="A725" s="3">
        <v>4</v>
      </c>
      <c r="B725" t="s">
        <v>475</v>
      </c>
      <c r="C725" t="s">
        <v>12</v>
      </c>
      <c r="D725">
        <v>18</v>
      </c>
      <c r="E725" t="s">
        <v>53</v>
      </c>
      <c r="F725">
        <f>ROUND(IF(ISERROR(VLOOKUP($B725&amp;$L725,'1 этап'!$A$4:$K$519,10,FALSE)),0,VLOOKUP($B725&amp;$L725,'1 этап'!$A$4:$K$519,10,FALSE)),2)</f>
        <v>190.7</v>
      </c>
      <c r="G725">
        <f>ROUND(IF(ISERROR(VLOOKUP($B725&amp;$L725,'2 этап'!$A$2:$J$527,10,FALSE)),0,VLOOKUP($B725&amp;$L725,'2 этап'!$A$2:$J$527,10,FALSE)),2)</f>
        <v>184.4</v>
      </c>
      <c r="H725">
        <f>ROUND(IF(ISERROR(VLOOKUP($B725&amp;$L725,'3 этап'!$A$2:$J$527,9,FALSE)),0,VLOOKUP($B725&amp;$L725,'3 этап'!$A$2:$J$527,9,FALSE)),2)</f>
        <v>190.8</v>
      </c>
      <c r="I725">
        <f>ROUND(IF(ISERROR(VLOOKUP($B725&amp;$L725,'4 этап'!$A$2:$J$527,7,FALSE)),0,VLOOKUP($B725&amp;$L725,'4 этап'!$A$2:$J$527,7,FALSE)),2)</f>
        <v>187.5</v>
      </c>
      <c r="J725">
        <f>ROUND(IF(ISERROR(VLOOKUP($B725&amp;$L725,'5 этап'!$A$2:$N$527,13,FALSE)),0,VLOOKUP($B725&amp;$L725,'5 этап'!$A$2:$N$527,13,FALSE)),2)</f>
        <v>200</v>
      </c>
      <c r="K725">
        <f>LARGE(F725:I725,1)+LARGE(F725:I725,2)+LARGE(F725:I725,3)+J725</f>
        <v>769</v>
      </c>
      <c r="L725" t="s">
        <v>898</v>
      </c>
    </row>
    <row r="726" spans="1:12" x14ac:dyDescent="0.35">
      <c r="A726" s="3">
        <v>5</v>
      </c>
      <c r="B726" t="s">
        <v>474</v>
      </c>
      <c r="C726" t="s">
        <v>12</v>
      </c>
      <c r="D726">
        <v>18</v>
      </c>
      <c r="E726" t="s">
        <v>529</v>
      </c>
      <c r="F726">
        <f>ROUND(IF(ISERROR(VLOOKUP($B726&amp;$L726,'1 этап'!$A$4:$K$519,10,FALSE)),0,VLOOKUP($B726&amp;$L726,'1 этап'!$A$4:$K$519,10,FALSE)),2)</f>
        <v>190.9</v>
      </c>
      <c r="G726">
        <f>ROUND(IF(ISERROR(VLOOKUP($B726&amp;$L726,'2 этап'!$A$2:$J$527,10,FALSE)),0,VLOOKUP($B726&amp;$L726,'2 этап'!$A$2:$J$527,10,FALSE)),2)</f>
        <v>162.1</v>
      </c>
      <c r="H726">
        <f>ROUND(IF(ISERROR(VLOOKUP($B726&amp;$L726,'3 этап'!$A$2:$J$527,9,FALSE)),0,VLOOKUP($B726&amp;$L726,'3 этап'!$A$2:$J$527,9,FALSE)),2)</f>
        <v>191.4</v>
      </c>
      <c r="I726">
        <f>ROUND(IF(ISERROR(VLOOKUP($B726&amp;$L726,'4 этап'!$A$2:$J$527,7,FALSE)),0,VLOOKUP($B726&amp;$L726,'4 этап'!$A$2:$J$527,7,FALSE)),2)</f>
        <v>190</v>
      </c>
      <c r="J726">
        <f>ROUND(IF(ISERROR(VLOOKUP($B726&amp;$L726,'5 этап'!$A$2:$N$527,13,FALSE)),0,VLOOKUP($B726&amp;$L726,'5 этап'!$A$2:$N$527,13,FALSE)),2)</f>
        <v>195.1</v>
      </c>
      <c r="K726">
        <f>LARGE(F726:I726,1)+LARGE(F726:I726,2)+LARGE(F726:I726,3)+J726</f>
        <v>767.4</v>
      </c>
      <c r="L726" t="s">
        <v>898</v>
      </c>
    </row>
    <row r="727" spans="1:12" x14ac:dyDescent="0.35">
      <c r="A727" s="3">
        <v>6</v>
      </c>
      <c r="B727" t="s">
        <v>476</v>
      </c>
      <c r="C727" t="s">
        <v>12</v>
      </c>
      <c r="D727">
        <v>18</v>
      </c>
      <c r="E727" t="s">
        <v>25</v>
      </c>
      <c r="F727">
        <f>ROUND(IF(ISERROR(VLOOKUP($B727&amp;$L727,'1 этап'!$A$4:$K$519,10,FALSE)),0,VLOOKUP($B727&amp;$L727,'1 этап'!$A$4:$K$519,10,FALSE)),2)</f>
        <v>187.9</v>
      </c>
      <c r="G727">
        <f>ROUND(IF(ISERROR(VLOOKUP($B727&amp;$L727,'2 этап'!$A$2:$J$527,10,FALSE)),0,VLOOKUP($B727&amp;$L727,'2 этап'!$A$2:$J$527,10,FALSE)),2)</f>
        <v>0</v>
      </c>
      <c r="H727">
        <f>ROUND(IF(ISERROR(VLOOKUP($B727&amp;$L727,'3 этап'!$A$2:$J$527,9,FALSE)),0,VLOOKUP($B727&amp;$L727,'3 этап'!$A$2:$J$527,9,FALSE)),2)</f>
        <v>183</v>
      </c>
      <c r="I727">
        <f>ROUND(IF(ISERROR(VLOOKUP($B727&amp;$L727,'4 этап'!$A$2:$J$527,7,FALSE)),0,VLOOKUP($B727&amp;$L727,'4 этап'!$A$2:$J$527,7,FALSE)),2)</f>
        <v>188.3</v>
      </c>
      <c r="J727">
        <f>ROUND(IF(ISERROR(VLOOKUP($B727&amp;$L727,'5 этап'!$A$2:$N$527,13,FALSE)),0,VLOOKUP($B727&amp;$L727,'5 этап'!$A$2:$N$527,13,FALSE)),2)</f>
        <v>189.6</v>
      </c>
      <c r="K727">
        <f>LARGE(F727:I727,1)+LARGE(F727:I727,2)+LARGE(F727:I727,3)+J727</f>
        <v>748.80000000000007</v>
      </c>
      <c r="L727" t="s">
        <v>898</v>
      </c>
    </row>
    <row r="728" spans="1:12" x14ac:dyDescent="0.35">
      <c r="A728" s="3">
        <v>7</v>
      </c>
      <c r="B728" t="s">
        <v>478</v>
      </c>
      <c r="C728" t="s">
        <v>442</v>
      </c>
      <c r="D728" t="s">
        <v>443</v>
      </c>
      <c r="E728" t="s">
        <v>444</v>
      </c>
      <c r="F728">
        <f>ROUND(IF(ISERROR(VLOOKUP($B728&amp;$L728,'1 этап'!$A$4:$K$519,10,FALSE)),0,VLOOKUP($B728&amp;$L728,'1 этап'!$A$4:$K$519,10,FALSE)),2)</f>
        <v>183</v>
      </c>
      <c r="G728">
        <f>ROUND(IF(ISERROR(VLOOKUP($B728&amp;$L728,'2 этап'!$A$2:$J$527,10,FALSE)),0,VLOOKUP($B728&amp;$L728,'2 этап'!$A$2:$J$527,10,FALSE)),2)</f>
        <v>186.3</v>
      </c>
      <c r="H728">
        <f>ROUND(IF(ISERROR(VLOOKUP($B728&amp;$L728,'3 этап'!$A$2:$J$527,9,FALSE)),0,VLOOKUP($B728&amp;$L728,'3 этап'!$A$2:$J$527,9,FALSE)),2)</f>
        <v>182.9</v>
      </c>
      <c r="I728">
        <f>ROUND(IF(ISERROR(VLOOKUP($B728&amp;$L728,'4 этап'!$A$2:$J$527,7,FALSE)),0,VLOOKUP($B728&amp;$L728,'4 этап'!$A$2:$J$527,7,FALSE)),2)</f>
        <v>187</v>
      </c>
      <c r="J728">
        <f>ROUND(IF(ISERROR(VLOOKUP($B728&amp;$L728,'5 этап'!$A$2:$N$527,13,FALSE)),0,VLOOKUP($B728&amp;$L728,'5 этап'!$A$2:$N$527,13,FALSE)),2)</f>
        <v>190.4</v>
      </c>
      <c r="K728">
        <f>LARGE(F728:I728,1)+LARGE(F728:I728,2)+LARGE(F728:I728,3)+J728</f>
        <v>746.69999999999993</v>
      </c>
      <c r="L728" t="s">
        <v>898</v>
      </c>
    </row>
    <row r="729" spans="1:12" x14ac:dyDescent="0.35">
      <c r="A729" s="3">
        <v>8</v>
      </c>
      <c r="B729" t="s">
        <v>467</v>
      </c>
      <c r="C729" t="s">
        <v>442</v>
      </c>
      <c r="D729" t="s">
        <v>443</v>
      </c>
      <c r="E729" t="s">
        <v>444</v>
      </c>
      <c r="F729">
        <f>ROUND(IF(ISERROR(VLOOKUP($B729&amp;$L729,'1 этап'!$A$4:$K$519,10,FALSE)),0,VLOOKUP($B729&amp;$L729,'1 этап'!$A$4:$K$519,10,FALSE)),2)</f>
        <v>197.3</v>
      </c>
      <c r="G729">
        <f>ROUND(IF(ISERROR(VLOOKUP($B729&amp;$L729,'2 этап'!$A$2:$J$527,10,FALSE)),0,VLOOKUP($B729&amp;$L729,'2 этап'!$A$2:$J$527,10,FALSE)),2)</f>
        <v>200</v>
      </c>
      <c r="H729">
        <f>ROUND(IF(ISERROR(VLOOKUP($B729&amp;$L729,'3 этап'!$A$2:$J$527,9,FALSE)),0,VLOOKUP($B729&amp;$L729,'3 этап'!$A$2:$J$527,9,FALSE)),2)</f>
        <v>190.5</v>
      </c>
      <c r="I729">
        <f>ROUND(IF(ISERROR(VLOOKUP($B729&amp;$L729,'4 этап'!$A$2:$J$527,7,FALSE)),0,VLOOKUP($B729&amp;$L729,'4 этап'!$A$2:$J$527,7,FALSE)),2)</f>
        <v>198.7</v>
      </c>
      <c r="J729">
        <f>ROUND(IF(ISERROR(VLOOKUP($B729&amp;$L729,'5 этап'!$A$2:$N$527,13,FALSE)),0,VLOOKUP($B729&amp;$L729,'5 этап'!$A$2:$N$527,13,FALSE)),2)</f>
        <v>142.69999999999999</v>
      </c>
      <c r="K729">
        <f>LARGE(F729:I729,1)+LARGE(F729:I729,2)+LARGE(F729:I729,3)+J729</f>
        <v>738.7</v>
      </c>
      <c r="L729" t="s">
        <v>898</v>
      </c>
    </row>
    <row r="730" spans="1:12" x14ac:dyDescent="0.35">
      <c r="A730" s="3">
        <v>9</v>
      </c>
      <c r="B730" t="s">
        <v>479</v>
      </c>
      <c r="C730" t="s">
        <v>12</v>
      </c>
      <c r="D730">
        <v>18</v>
      </c>
      <c r="E730" t="s">
        <v>53</v>
      </c>
      <c r="F730">
        <f>ROUND(IF(ISERROR(VLOOKUP($B730&amp;$L730,'1 этап'!$A$4:$K$519,10,FALSE)),0,VLOOKUP($B730&amp;$L730,'1 этап'!$A$4:$K$519,10,FALSE)),2)</f>
        <v>182.1</v>
      </c>
      <c r="G730">
        <f>ROUND(IF(ISERROR(VLOOKUP($B730&amp;$L730,'2 этап'!$A$2:$J$527,10,FALSE)),0,VLOOKUP($B730&amp;$L730,'2 этап'!$A$2:$J$527,10,FALSE)),2)</f>
        <v>172.9</v>
      </c>
      <c r="H730">
        <f>ROUND(IF(ISERROR(VLOOKUP($B730&amp;$L730,'3 этап'!$A$2:$J$527,9,FALSE)),0,VLOOKUP($B730&amp;$L730,'3 этап'!$A$2:$J$527,9,FALSE)),2)</f>
        <v>172</v>
      </c>
      <c r="I730">
        <f>ROUND(IF(ISERROR(VLOOKUP($B730&amp;$L730,'4 этап'!$A$2:$J$527,7,FALSE)),0,VLOOKUP($B730&amp;$L730,'4 этап'!$A$2:$J$527,7,FALSE)),2)</f>
        <v>177.6</v>
      </c>
      <c r="J730">
        <f>ROUND(IF(ISERROR(VLOOKUP($B730&amp;$L730,'5 этап'!$A$2:$N$527,13,FALSE)),0,VLOOKUP($B730&amp;$L730,'5 этап'!$A$2:$N$527,13,FALSE)),2)</f>
        <v>194.8</v>
      </c>
      <c r="K730">
        <f>LARGE(F730:I730,1)+LARGE(F730:I730,2)+LARGE(F730:I730,3)+J730</f>
        <v>727.40000000000009</v>
      </c>
      <c r="L730" t="s">
        <v>898</v>
      </c>
    </row>
    <row r="731" spans="1:12" x14ac:dyDescent="0.35">
      <c r="A731" s="3">
        <v>10</v>
      </c>
      <c r="B731" t="s">
        <v>490</v>
      </c>
      <c r="C731" t="s">
        <v>442</v>
      </c>
      <c r="D731" t="s">
        <v>443</v>
      </c>
      <c r="E731" t="s">
        <v>444</v>
      </c>
      <c r="F731">
        <f>ROUND(IF(ISERROR(VLOOKUP($B731&amp;$L731,'1 этап'!$A$4:$K$519,10,FALSE)),0,VLOOKUP($B731&amp;$L731,'1 этап'!$A$4:$K$519,10,FALSE)),2)</f>
        <v>156.5</v>
      </c>
      <c r="G731">
        <f>ROUND(IF(ISERROR(VLOOKUP($B731&amp;$L731,'2 этап'!$A$2:$J$527,10,FALSE)),0,VLOOKUP($B731&amp;$L731,'2 этап'!$A$2:$J$527,10,FALSE)),2)</f>
        <v>185.2</v>
      </c>
      <c r="H731">
        <f>ROUND(IF(ISERROR(VLOOKUP($B731&amp;$L731,'3 этап'!$A$2:$J$527,9,FALSE)),0,VLOOKUP($B731&amp;$L731,'3 этап'!$A$2:$J$527,9,FALSE)),2)</f>
        <v>0</v>
      </c>
      <c r="I731">
        <f>ROUND(IF(ISERROR(VLOOKUP($B731&amp;$L731,'4 этап'!$A$2:$J$527,7,FALSE)),0,VLOOKUP($B731&amp;$L731,'4 этап'!$A$2:$J$527,7,FALSE)),2)</f>
        <v>174.2</v>
      </c>
      <c r="J731">
        <f>ROUND(IF(ISERROR(VLOOKUP($B731&amp;$L731,'5 этап'!$A$2:$N$527,13,FALSE)),0,VLOOKUP($B731&amp;$L731,'5 этап'!$A$2:$N$527,13,FALSE)),2)</f>
        <v>171.7</v>
      </c>
      <c r="K731">
        <f>LARGE(F731:I731,1)+LARGE(F731:I731,2)+LARGE(F731:I731,3)+J731</f>
        <v>687.59999999999991</v>
      </c>
      <c r="L731" t="s">
        <v>898</v>
      </c>
    </row>
    <row r="732" spans="1:12" x14ac:dyDescent="0.35">
      <c r="A732" s="3">
        <v>11</v>
      </c>
      <c r="B732" t="s">
        <v>654</v>
      </c>
      <c r="C732" t="s">
        <v>12</v>
      </c>
      <c r="D732">
        <v>18</v>
      </c>
      <c r="E732" t="s">
        <v>51</v>
      </c>
      <c r="F732">
        <f>ROUND(IF(ISERROR(VLOOKUP($B732&amp;$L732,'1 этап'!$A$4:$K$519,10,FALSE)),0,VLOOKUP($B732&amp;$L732,'1 этап'!$A$4:$K$519,10,FALSE)),2)</f>
        <v>0</v>
      </c>
      <c r="G732">
        <f>ROUND(IF(ISERROR(VLOOKUP($B732&amp;$L732,'2 этап'!$A$2:$J$527,10,FALSE)),0,VLOOKUP($B732&amp;$L732,'2 этап'!$A$2:$J$527,10,FALSE)),2)</f>
        <v>169.1</v>
      </c>
      <c r="H732">
        <f>ROUND(IF(ISERROR(VLOOKUP($B732&amp;$L732,'3 этап'!$A$2:$J$527,9,FALSE)),0,VLOOKUP($B732&amp;$L732,'3 этап'!$A$2:$J$527,9,FALSE)),2)</f>
        <v>164.6</v>
      </c>
      <c r="I732">
        <f>ROUND(IF(ISERROR(VLOOKUP($B732&amp;$L732,'4 этап'!$A$2:$J$527,7,FALSE)),0,VLOOKUP($B732&amp;$L732,'4 этап'!$A$2:$J$527,7,FALSE)),2)</f>
        <v>161.5</v>
      </c>
      <c r="J732">
        <f>ROUND(IF(ISERROR(VLOOKUP($B732&amp;$L732,'5 этап'!$A$2:$N$527,13,FALSE)),0,VLOOKUP($B732&amp;$L732,'5 этап'!$A$2:$N$527,13,FALSE)),2)</f>
        <v>161</v>
      </c>
      <c r="K732">
        <f>LARGE(F732:I732,1)+LARGE(F732:I732,2)+LARGE(F732:I732,3)+J732</f>
        <v>656.2</v>
      </c>
      <c r="L732" t="s">
        <v>898</v>
      </c>
    </row>
    <row r="733" spans="1:12" x14ac:dyDescent="0.35">
      <c r="A733" s="3">
        <v>12</v>
      </c>
      <c r="B733" t="s">
        <v>503</v>
      </c>
      <c r="C733" t="s">
        <v>12</v>
      </c>
      <c r="D733">
        <v>18</v>
      </c>
      <c r="E733" t="s">
        <v>22</v>
      </c>
      <c r="F733">
        <f>ROUND(IF(ISERROR(VLOOKUP($B733&amp;$L733,'1 этап'!$A$4:$K$519,10,FALSE)),0,VLOOKUP($B733&amp;$L733,'1 этап'!$A$4:$K$519,10,FALSE)),2)</f>
        <v>112.7</v>
      </c>
      <c r="G733">
        <f>ROUND(IF(ISERROR(VLOOKUP($B733&amp;$L733,'2 этап'!$A$2:$J$527,10,FALSE)),0,VLOOKUP($B733&amp;$L733,'2 этап'!$A$2:$J$527,10,FALSE)),2)</f>
        <v>151.1</v>
      </c>
      <c r="H733">
        <f>ROUND(IF(ISERROR(VLOOKUP($B733&amp;$L733,'3 этап'!$A$2:$J$527,9,FALSE)),0,VLOOKUP($B733&amp;$L733,'3 этап'!$A$2:$J$527,9,FALSE)),2)</f>
        <v>157</v>
      </c>
      <c r="I733">
        <f>ROUND(IF(ISERROR(VLOOKUP($B733&amp;$L733,'4 этап'!$A$2:$J$527,7,FALSE)),0,VLOOKUP($B733&amp;$L733,'4 этап'!$A$2:$J$527,7,FALSE)),2)</f>
        <v>162.69999999999999</v>
      </c>
      <c r="J733">
        <f>ROUND(IF(ISERROR(VLOOKUP($B733&amp;$L733,'5 этап'!$A$2:$N$527,13,FALSE)),0,VLOOKUP($B733&amp;$L733,'5 этап'!$A$2:$N$527,13,FALSE)),2)</f>
        <v>173.9</v>
      </c>
      <c r="K733">
        <f>LARGE(F733:I733,1)+LARGE(F733:I733,2)+LARGE(F733:I733,3)+J733</f>
        <v>644.69999999999993</v>
      </c>
      <c r="L733" t="s">
        <v>898</v>
      </c>
    </row>
    <row r="734" spans="1:12" x14ac:dyDescent="0.35">
      <c r="A734" s="3">
        <v>13</v>
      </c>
      <c r="B734" t="s">
        <v>488</v>
      </c>
      <c r="C734" t="s">
        <v>442</v>
      </c>
      <c r="D734" t="s">
        <v>443</v>
      </c>
      <c r="E734" t="s">
        <v>444</v>
      </c>
      <c r="F734">
        <f>ROUND(IF(ISERROR(VLOOKUP($B734&amp;$L734,'1 этап'!$A$4:$K$519,10,FALSE)),0,VLOOKUP($B734&amp;$L734,'1 этап'!$A$4:$K$519,10,FALSE)),2)</f>
        <v>167.9</v>
      </c>
      <c r="G734">
        <f>ROUND(IF(ISERROR(VLOOKUP($B734&amp;$L734,'2 этап'!$A$2:$J$527,10,FALSE)),0,VLOOKUP($B734&amp;$L734,'2 этап'!$A$2:$J$527,10,FALSE)),2)</f>
        <v>0</v>
      </c>
      <c r="H734">
        <f>ROUND(IF(ISERROR(VLOOKUP($B734&amp;$L734,'3 этап'!$A$2:$J$527,9,FALSE)),0,VLOOKUP($B734&amp;$L734,'3 этап'!$A$2:$J$527,9,FALSE)),2)</f>
        <v>188.2</v>
      </c>
      <c r="I734">
        <f>ROUND(IF(ISERROR(VLOOKUP($B734&amp;$L734,'4 этап'!$A$2:$J$527,7,FALSE)),0,VLOOKUP($B734&amp;$L734,'4 этап'!$A$2:$J$527,7,FALSE)),2)</f>
        <v>191.9</v>
      </c>
      <c r="J734">
        <f>ROUND(IF(ISERROR(VLOOKUP($B734&amp;$L734,'5 этап'!$A$2:$N$527,13,FALSE)),0,VLOOKUP($B734&amp;$L734,'5 этап'!$A$2:$N$527,13,FALSE)),2)</f>
        <v>0</v>
      </c>
      <c r="K734">
        <f>LARGE(F734:I734,1)+LARGE(F734:I734,2)+LARGE(F734:I734,3)+J734</f>
        <v>548</v>
      </c>
      <c r="L734" t="s">
        <v>898</v>
      </c>
    </row>
    <row r="735" spans="1:12" x14ac:dyDescent="0.35">
      <c r="A735" s="3">
        <v>14</v>
      </c>
      <c r="B735" t="s">
        <v>806</v>
      </c>
      <c r="C735" t="s">
        <v>12</v>
      </c>
      <c r="D735">
        <v>18</v>
      </c>
      <c r="E735" t="s">
        <v>529</v>
      </c>
      <c r="F735">
        <f>ROUND(IF(ISERROR(VLOOKUP($B735&amp;$L735,'1 этап'!$A$4:$K$519,10,FALSE)),0,VLOOKUP($B735&amp;$L735,'1 этап'!$A$4:$K$519,10,FALSE)),2)</f>
        <v>0</v>
      </c>
      <c r="G735">
        <f>ROUND(IF(ISERROR(VLOOKUP($B735&amp;$L735,'2 этап'!$A$2:$J$527,10,FALSE)),0,VLOOKUP($B735&amp;$L735,'2 этап'!$A$2:$J$527,10,FALSE)),2)</f>
        <v>0</v>
      </c>
      <c r="H735">
        <f>ROUND(IF(ISERROR(VLOOKUP($B735&amp;$L735,'3 этап'!$A$2:$J$527,9,FALSE)),0,VLOOKUP($B735&amp;$L735,'3 этап'!$A$2:$J$527,9,FALSE)),2)</f>
        <v>174.4</v>
      </c>
      <c r="I735">
        <f>ROUND(IF(ISERROR(VLOOKUP($B735&amp;$L735,'4 этап'!$A$2:$J$527,7,FALSE)),0,VLOOKUP($B735&amp;$L735,'4 этап'!$A$2:$J$527,7,FALSE)),2)</f>
        <v>185.4</v>
      </c>
      <c r="J735">
        <f>ROUND(IF(ISERROR(VLOOKUP($B735&amp;$L735,'5 этап'!$A$2:$N$527,13,FALSE)),0,VLOOKUP($B735&amp;$L735,'5 этап'!$A$2:$N$527,13,FALSE)),2)</f>
        <v>183.5</v>
      </c>
      <c r="K735">
        <f>LARGE(F735:I735,1)+LARGE(F735:I735,2)+LARGE(F735:I735,3)+J735</f>
        <v>543.29999999999995</v>
      </c>
      <c r="L735" t="s">
        <v>898</v>
      </c>
    </row>
    <row r="736" spans="1:12" x14ac:dyDescent="0.35">
      <c r="A736" s="3">
        <v>15</v>
      </c>
      <c r="B736" t="s">
        <v>485</v>
      </c>
      <c r="C736" t="s">
        <v>12</v>
      </c>
      <c r="D736">
        <v>18</v>
      </c>
      <c r="E736" t="s">
        <v>27</v>
      </c>
      <c r="F736">
        <f>ROUND(IF(ISERROR(VLOOKUP($B736&amp;$L736,'1 этап'!$A$4:$K$519,10,FALSE)),0,VLOOKUP($B736&amp;$L736,'1 этап'!$A$4:$K$519,10,FALSE)),2)</f>
        <v>171.7</v>
      </c>
      <c r="G736">
        <f>ROUND(IF(ISERROR(VLOOKUP($B736&amp;$L736,'2 этап'!$A$2:$J$527,10,FALSE)),0,VLOOKUP($B736&amp;$L736,'2 этап'!$A$2:$J$527,10,FALSE)),2)</f>
        <v>0</v>
      </c>
      <c r="H736">
        <f>ROUND(IF(ISERROR(VLOOKUP($B736&amp;$L736,'3 этап'!$A$2:$J$527,9,FALSE)),0,VLOOKUP($B736&amp;$L736,'3 этап'!$A$2:$J$527,9,FALSE)),2)</f>
        <v>185.4</v>
      </c>
      <c r="I736">
        <f>ROUND(IF(ISERROR(VLOOKUP($B736&amp;$L736,'4 этап'!$A$2:$J$527,7,FALSE)),0,VLOOKUP($B736&amp;$L736,'4 этап'!$A$2:$J$527,7,FALSE)),2)</f>
        <v>185.1</v>
      </c>
      <c r="J736">
        <f>ROUND(IF(ISERROR(VLOOKUP($B736&amp;$L736,'5 этап'!$A$2:$N$527,13,FALSE)),0,VLOOKUP($B736&amp;$L736,'5 этап'!$A$2:$N$527,13,FALSE)),2)</f>
        <v>0</v>
      </c>
      <c r="K736">
        <f>LARGE(F736:I736,1)+LARGE(F736:I736,2)+LARGE(F736:I736,3)+J736</f>
        <v>542.20000000000005</v>
      </c>
      <c r="L736" t="s">
        <v>898</v>
      </c>
    </row>
    <row r="737" spans="1:12" x14ac:dyDescent="0.35">
      <c r="A737" s="3">
        <v>16</v>
      </c>
      <c r="B737" t="s">
        <v>487</v>
      </c>
      <c r="C737" t="s">
        <v>12</v>
      </c>
      <c r="D737">
        <v>18</v>
      </c>
      <c r="E737" t="s">
        <v>15</v>
      </c>
      <c r="F737">
        <f>ROUND(IF(ISERROR(VLOOKUP($B737&amp;$L737,'1 этап'!$A$4:$K$519,10,FALSE)),0,VLOOKUP($B737&amp;$L737,'1 этап'!$A$4:$K$519,10,FALSE)),2)</f>
        <v>168.4</v>
      </c>
      <c r="G737">
        <f>ROUND(IF(ISERROR(VLOOKUP($B737&amp;$L737,'2 этап'!$A$2:$J$527,10,FALSE)),0,VLOOKUP($B737&amp;$L737,'2 этап'!$A$2:$J$527,10,FALSE)),2)</f>
        <v>0</v>
      </c>
      <c r="H737">
        <f>ROUND(IF(ISERROR(VLOOKUP($B737&amp;$L737,'3 этап'!$A$2:$J$527,9,FALSE)),0,VLOOKUP($B737&amp;$L737,'3 этап'!$A$2:$J$527,9,FALSE)),2)</f>
        <v>0</v>
      </c>
      <c r="I737">
        <f>ROUND(IF(ISERROR(VLOOKUP($B737&amp;$L737,'4 этап'!$A$2:$J$527,7,FALSE)),0,VLOOKUP($B737&amp;$L737,'4 этап'!$A$2:$J$527,7,FALSE)),2)</f>
        <v>169.2</v>
      </c>
      <c r="J737">
        <f>ROUND(IF(ISERROR(VLOOKUP($B737&amp;$L737,'5 этап'!$A$2:$N$527,13,FALSE)),0,VLOOKUP($B737&amp;$L737,'5 этап'!$A$2:$N$527,13,FALSE)),2)</f>
        <v>175.1</v>
      </c>
      <c r="K737">
        <f>LARGE(F737:I737,1)+LARGE(F737:I737,2)+LARGE(F737:I737,3)+J737</f>
        <v>512.70000000000005</v>
      </c>
      <c r="L737" t="s">
        <v>898</v>
      </c>
    </row>
    <row r="738" spans="1:12" x14ac:dyDescent="0.35">
      <c r="A738" s="3">
        <v>17</v>
      </c>
      <c r="B738" t="s">
        <v>657</v>
      </c>
      <c r="C738" t="s">
        <v>12</v>
      </c>
      <c r="D738">
        <v>18</v>
      </c>
      <c r="E738" t="s">
        <v>529</v>
      </c>
      <c r="F738">
        <f>ROUND(IF(ISERROR(VLOOKUP($B738&amp;$L738,'1 этап'!$A$4:$K$519,10,FALSE)),0,VLOOKUP($B738&amp;$L738,'1 этап'!$A$4:$K$519,10,FALSE)),2)</f>
        <v>0</v>
      </c>
      <c r="G738">
        <f>ROUND(IF(ISERROR(VLOOKUP($B738&amp;$L738,'2 этап'!$A$2:$J$527,10,FALSE)),0,VLOOKUP($B738&amp;$L738,'2 этап'!$A$2:$J$527,10,FALSE)),2)</f>
        <v>160</v>
      </c>
      <c r="H738">
        <f>ROUND(IF(ISERROR(VLOOKUP($B738&amp;$L738,'3 этап'!$A$2:$J$527,9,FALSE)),0,VLOOKUP($B738&amp;$L738,'3 этап'!$A$2:$J$527,9,FALSE)),2)</f>
        <v>165.5</v>
      </c>
      <c r="I738">
        <f>ROUND(IF(ISERROR(VLOOKUP($B738&amp;$L738,'4 этап'!$A$2:$J$527,7,FALSE)),0,VLOOKUP($B738&amp;$L738,'4 этап'!$A$2:$J$527,7,FALSE)),2)</f>
        <v>0</v>
      </c>
      <c r="J738">
        <f>ROUND(IF(ISERROR(VLOOKUP($B738&amp;$L738,'5 этап'!$A$2:$N$527,13,FALSE)),0,VLOOKUP($B738&amp;$L738,'5 этап'!$A$2:$N$527,13,FALSE)),2)</f>
        <v>173.9</v>
      </c>
      <c r="K738">
        <f>LARGE(F738:I738,1)+LARGE(F738:I738,2)+LARGE(F738:I738,3)+J738</f>
        <v>499.4</v>
      </c>
      <c r="L738" t="s">
        <v>898</v>
      </c>
    </row>
    <row r="739" spans="1:12" x14ac:dyDescent="0.35">
      <c r="A739" s="3">
        <v>18</v>
      </c>
      <c r="B739" t="s">
        <v>492</v>
      </c>
      <c r="C739" t="s">
        <v>493</v>
      </c>
      <c r="D739" t="s">
        <v>494</v>
      </c>
      <c r="E739" t="s">
        <v>495</v>
      </c>
      <c r="F739">
        <f>ROUND(IF(ISERROR(VLOOKUP($B739&amp;$L739,'1 этап'!$A$4:$K$519,10,FALSE)),0,VLOOKUP($B739&amp;$L739,'1 этап'!$A$4:$K$519,10,FALSE)),2)</f>
        <v>150.30000000000001</v>
      </c>
      <c r="G739">
        <f>ROUND(IF(ISERROR(VLOOKUP($B739&amp;$L739,'2 этап'!$A$2:$J$527,10,FALSE)),0,VLOOKUP($B739&amp;$L739,'2 этап'!$A$2:$J$527,10,FALSE)),2)</f>
        <v>0</v>
      </c>
      <c r="H739">
        <f>ROUND(IF(ISERROR(VLOOKUP($B739&amp;$L739,'3 этап'!$A$2:$J$527,9,FALSE)),0,VLOOKUP($B739&amp;$L739,'3 этап'!$A$2:$J$527,9,FALSE)),2)</f>
        <v>171.7</v>
      </c>
      <c r="I739">
        <f>ROUND(IF(ISERROR(VLOOKUP($B739&amp;$L739,'4 этап'!$A$2:$J$527,7,FALSE)),0,VLOOKUP($B739&amp;$L739,'4 этап'!$A$2:$J$527,7,FALSE)),2)</f>
        <v>0</v>
      </c>
      <c r="J739">
        <f>ROUND(IF(ISERROR(VLOOKUP($B739&amp;$L739,'5 этап'!$A$2:$N$527,13,FALSE)),0,VLOOKUP($B739&amp;$L739,'5 этап'!$A$2:$N$527,13,FALSE)),2)</f>
        <v>168.9</v>
      </c>
      <c r="K739">
        <f>LARGE(F739:I739,1)+LARGE(F739:I739,2)+LARGE(F739:I739,3)+J739</f>
        <v>490.9</v>
      </c>
      <c r="L739" t="s">
        <v>898</v>
      </c>
    </row>
    <row r="740" spans="1:12" x14ac:dyDescent="0.35">
      <c r="A740" s="3">
        <v>19</v>
      </c>
      <c r="B740" t="s">
        <v>491</v>
      </c>
      <c r="C740" t="s">
        <v>12</v>
      </c>
      <c r="D740">
        <v>18</v>
      </c>
      <c r="E740" t="s">
        <v>17</v>
      </c>
      <c r="F740">
        <f>ROUND(IF(ISERROR(VLOOKUP($B740&amp;$L740,'1 этап'!$A$4:$K$519,10,FALSE)),0,VLOOKUP($B740&amp;$L740,'1 этап'!$A$4:$K$519,10,FALSE)),2)</f>
        <v>154.69999999999999</v>
      </c>
      <c r="G740">
        <f>ROUND(IF(ISERROR(VLOOKUP($B740&amp;$L740,'2 этап'!$A$2:$J$527,10,FALSE)),0,VLOOKUP($B740&amp;$L740,'2 этап'!$A$2:$J$527,10,FALSE)),2)</f>
        <v>164.5</v>
      </c>
      <c r="H740">
        <f>ROUND(IF(ISERROR(VLOOKUP($B740&amp;$L740,'3 этап'!$A$2:$J$527,9,FALSE)),0,VLOOKUP($B740&amp;$L740,'3 этап'!$A$2:$J$527,9,FALSE)),2)</f>
        <v>151.30000000000001</v>
      </c>
      <c r="I740">
        <f>ROUND(IF(ISERROR(VLOOKUP($B740&amp;$L740,'4 этап'!$A$2:$J$527,7,FALSE)),0,VLOOKUP($B740&amp;$L740,'4 этап'!$A$2:$J$527,7,FALSE)),2)</f>
        <v>151.1</v>
      </c>
      <c r="J740">
        <f>ROUND(IF(ISERROR(VLOOKUP($B740&amp;$L740,'5 этап'!$A$2:$N$527,13,FALSE)),0,VLOOKUP($B740&amp;$L740,'5 этап'!$A$2:$N$527,13,FALSE)),2)</f>
        <v>0</v>
      </c>
      <c r="K740">
        <f>LARGE(F740:I740,1)+LARGE(F740:I740,2)+LARGE(F740:I740,3)+J740</f>
        <v>470.5</v>
      </c>
      <c r="L740" t="s">
        <v>898</v>
      </c>
    </row>
    <row r="741" spans="1:12" x14ac:dyDescent="0.35">
      <c r="A741" s="3">
        <v>20</v>
      </c>
      <c r="B741" t="s">
        <v>655</v>
      </c>
      <c r="C741" t="s">
        <v>12</v>
      </c>
      <c r="D741">
        <v>18</v>
      </c>
      <c r="E741" t="s">
        <v>51</v>
      </c>
      <c r="F741">
        <f>ROUND(IF(ISERROR(VLOOKUP($B741&amp;$L741,'1 этап'!$A$4:$K$519,10,FALSE)),0,VLOOKUP($B741&amp;$L741,'1 этап'!$A$4:$K$519,10,FALSE)),2)</f>
        <v>0</v>
      </c>
      <c r="G741">
        <f>ROUND(IF(ISERROR(VLOOKUP($B741&amp;$L741,'2 этап'!$A$2:$J$527,10,FALSE)),0,VLOOKUP($B741&amp;$L741,'2 этап'!$A$2:$J$527,10,FALSE)),2)</f>
        <v>168.7</v>
      </c>
      <c r="H741">
        <f>ROUND(IF(ISERROR(VLOOKUP($B741&amp;$L741,'3 этап'!$A$2:$J$527,9,FALSE)),0,VLOOKUP($B741&amp;$L741,'3 этап'!$A$2:$J$527,9,FALSE)),2)</f>
        <v>145.19999999999999</v>
      </c>
      <c r="I741">
        <f>ROUND(IF(ISERROR(VLOOKUP($B741&amp;$L741,'4 этап'!$A$2:$J$527,7,FALSE)),0,VLOOKUP($B741&amp;$L741,'4 этап'!$A$2:$J$527,7,FALSE)),2)</f>
        <v>141.6</v>
      </c>
      <c r="J741">
        <f>ROUND(IF(ISERROR(VLOOKUP($B741&amp;$L741,'5 этап'!$A$2:$N$527,13,FALSE)),0,VLOOKUP($B741&amp;$L741,'5 этап'!$A$2:$N$527,13,FALSE)),2)</f>
        <v>0</v>
      </c>
      <c r="K741">
        <f>LARGE(F741:I741,1)+LARGE(F741:I741,2)+LARGE(F741:I741,3)+J741</f>
        <v>455.5</v>
      </c>
      <c r="L741" t="s">
        <v>898</v>
      </c>
    </row>
    <row r="742" spans="1:12" x14ac:dyDescent="0.35">
      <c r="A742" s="3">
        <v>21</v>
      </c>
      <c r="B742" t="s">
        <v>502</v>
      </c>
      <c r="C742" t="s">
        <v>12</v>
      </c>
      <c r="D742">
        <v>18</v>
      </c>
      <c r="E742" t="s">
        <v>25</v>
      </c>
      <c r="F742">
        <f>ROUND(IF(ISERROR(VLOOKUP($B742&amp;$L742,'1 этап'!$A$4:$K$519,10,FALSE)),0,VLOOKUP($B742&amp;$L742,'1 этап'!$A$4:$K$519,10,FALSE)),2)</f>
        <v>124.3</v>
      </c>
      <c r="G742">
        <f>ROUND(IF(ISERROR(VLOOKUP($B742&amp;$L742,'2 этап'!$A$2:$J$527,10,FALSE)),0,VLOOKUP($B742&amp;$L742,'2 этап'!$A$2:$J$527,10,FALSE)),2)</f>
        <v>160.5</v>
      </c>
      <c r="H742">
        <f>ROUND(IF(ISERROR(VLOOKUP($B742&amp;$L742,'3 этап'!$A$2:$J$527,9,FALSE)),0,VLOOKUP($B742&amp;$L742,'3 этап'!$A$2:$J$527,9,FALSE)),2)</f>
        <v>0</v>
      </c>
      <c r="I742">
        <f>ROUND(IF(ISERROR(VLOOKUP($B742&amp;$L742,'4 этап'!$A$2:$J$527,7,FALSE)),0,VLOOKUP($B742&amp;$L742,'4 этап'!$A$2:$J$527,7,FALSE)),2)</f>
        <v>0</v>
      </c>
      <c r="J742">
        <f>ROUND(IF(ISERROR(VLOOKUP($B742&amp;$L742,'5 этап'!$A$2:$N$527,13,FALSE)),0,VLOOKUP($B742&amp;$L742,'5 этап'!$A$2:$N$527,13,FALSE)),2)</f>
        <v>166.7</v>
      </c>
      <c r="K742">
        <f>LARGE(F742:I742,1)+LARGE(F742:I742,2)+LARGE(F742:I742,3)+J742</f>
        <v>451.5</v>
      </c>
      <c r="L742" t="s">
        <v>898</v>
      </c>
    </row>
    <row r="743" spans="1:12" x14ac:dyDescent="0.35">
      <c r="A743" s="3">
        <v>22</v>
      </c>
      <c r="B743" t="s">
        <v>658</v>
      </c>
      <c r="C743" t="s">
        <v>442</v>
      </c>
      <c r="D743" t="s">
        <v>443</v>
      </c>
      <c r="E743" t="s">
        <v>444</v>
      </c>
      <c r="F743">
        <f>ROUND(IF(ISERROR(VLOOKUP($B743&amp;$L743,'1 этап'!$A$4:$K$519,10,FALSE)),0,VLOOKUP($B743&amp;$L743,'1 этап'!$A$4:$K$519,10,FALSE)),2)</f>
        <v>0</v>
      </c>
      <c r="G743">
        <f>ROUND(IF(ISERROR(VLOOKUP($B743&amp;$L743,'2 этап'!$A$2:$J$527,10,FALSE)),0,VLOOKUP($B743&amp;$L743,'2 этап'!$A$2:$J$527,10,FALSE)),2)</f>
        <v>152.30000000000001</v>
      </c>
      <c r="H743">
        <f>ROUND(IF(ISERROR(VLOOKUP($B743&amp;$L743,'3 этап'!$A$2:$J$527,9,FALSE)),0,VLOOKUP($B743&amp;$L743,'3 этап'!$A$2:$J$527,9,FALSE)),2)</f>
        <v>0</v>
      </c>
      <c r="I743">
        <f>ROUND(IF(ISERROR(VLOOKUP($B743&amp;$L743,'4 этап'!$A$2:$J$527,7,FALSE)),0,VLOOKUP($B743&amp;$L743,'4 этап'!$A$2:$J$527,7,FALSE)),2)</f>
        <v>153.4</v>
      </c>
      <c r="J743">
        <f>ROUND(IF(ISERROR(VLOOKUP($B743&amp;$L743,'5 этап'!$A$2:$N$527,13,FALSE)),0,VLOOKUP($B743&amp;$L743,'5 этап'!$A$2:$N$527,13,FALSE)),2)</f>
        <v>107.2</v>
      </c>
      <c r="K743">
        <f>LARGE(F743:I743,1)+LARGE(F743:I743,2)+LARGE(F743:I743,3)+J743</f>
        <v>412.90000000000003</v>
      </c>
      <c r="L743" t="s">
        <v>898</v>
      </c>
    </row>
    <row r="744" spans="1:12" x14ac:dyDescent="0.35">
      <c r="A744" s="3">
        <v>23</v>
      </c>
      <c r="B744" t="s">
        <v>804</v>
      </c>
      <c r="C744" t="s">
        <v>12</v>
      </c>
      <c r="D744">
        <v>18</v>
      </c>
      <c r="E744" t="s">
        <v>20</v>
      </c>
      <c r="F744">
        <f>ROUND(IF(ISERROR(VLOOKUP($B744&amp;$L744,'1 этап'!$A$4:$K$519,10,FALSE)),0,VLOOKUP($B744&amp;$L744,'1 этап'!$A$4:$K$519,10,FALSE)),2)</f>
        <v>0</v>
      </c>
      <c r="G744">
        <f>ROUND(IF(ISERROR(VLOOKUP($B744&amp;$L744,'2 этап'!$A$2:$J$527,10,FALSE)),0,VLOOKUP($B744&amp;$L744,'2 этап'!$A$2:$J$527,10,FALSE)),2)</f>
        <v>0</v>
      </c>
      <c r="H744">
        <f>ROUND(IF(ISERROR(VLOOKUP($B744&amp;$L744,'3 этап'!$A$2:$J$527,9,FALSE)),0,VLOOKUP($B744&amp;$L744,'3 этап'!$A$2:$J$527,9,FALSE)),2)</f>
        <v>200</v>
      </c>
      <c r="I744">
        <f>ROUND(IF(ISERROR(VLOOKUP($B744&amp;$L744,'4 этап'!$A$2:$J$527,7,FALSE)),0,VLOOKUP($B744&amp;$L744,'4 этап'!$A$2:$J$527,7,FALSE)),2)</f>
        <v>200</v>
      </c>
      <c r="J744">
        <f>ROUND(IF(ISERROR(VLOOKUP($B744&amp;$L744,'5 этап'!$A$2:$N$527,13,FALSE)),0,VLOOKUP($B744&amp;$L744,'5 этап'!$A$2:$N$527,13,FALSE)),2)</f>
        <v>0</v>
      </c>
      <c r="K744">
        <f>LARGE(F744:I744,1)+LARGE(F744:I744,2)+LARGE(F744:I744,3)+J744</f>
        <v>400</v>
      </c>
      <c r="L744" t="s">
        <v>898</v>
      </c>
    </row>
    <row r="745" spans="1:12" x14ac:dyDescent="0.35">
      <c r="A745" s="3">
        <v>24</v>
      </c>
      <c r="B745" t="s">
        <v>645</v>
      </c>
      <c r="C745" t="s">
        <v>12</v>
      </c>
      <c r="D745">
        <v>18</v>
      </c>
      <c r="E745" t="s">
        <v>51</v>
      </c>
      <c r="F745">
        <f>ROUND(IF(ISERROR(VLOOKUP($B745&amp;$L745,'1 этап'!$A$4:$K$519,10,FALSE)),0,VLOOKUP($B745&amp;$L745,'1 этап'!$A$4:$K$519,10,FALSE)),2)</f>
        <v>0</v>
      </c>
      <c r="G745">
        <f>ROUND(IF(ISERROR(VLOOKUP($B745&amp;$L745,'2 этап'!$A$2:$J$527,10,FALSE)),0,VLOOKUP($B745&amp;$L745,'2 этап'!$A$2:$J$527,10,FALSE)),2)</f>
        <v>197.6</v>
      </c>
      <c r="H745">
        <f>ROUND(IF(ISERROR(VLOOKUP($B745&amp;$L745,'3 этап'!$A$2:$J$527,9,FALSE)),0,VLOOKUP($B745&amp;$L745,'3 этап'!$A$2:$J$527,9,FALSE)),2)</f>
        <v>0</v>
      </c>
      <c r="I745">
        <f>ROUND(IF(ISERROR(VLOOKUP($B745&amp;$L745,'4 этап'!$A$2:$J$527,7,FALSE)),0,VLOOKUP($B745&amp;$L745,'4 этап'!$A$2:$J$527,7,FALSE)),2)</f>
        <v>0</v>
      </c>
      <c r="J745">
        <f>ROUND(IF(ISERROR(VLOOKUP($B745&amp;$L745,'5 этап'!$A$2:$N$527,13,FALSE)),0,VLOOKUP($B745&amp;$L745,'5 этап'!$A$2:$N$527,13,FALSE)),2)</f>
        <v>199.7</v>
      </c>
      <c r="K745">
        <f>LARGE(F745:I745,1)+LARGE(F745:I745,2)+LARGE(F745:I745,3)+J745</f>
        <v>397.29999999999995</v>
      </c>
      <c r="L745" t="s">
        <v>898</v>
      </c>
    </row>
    <row r="746" spans="1:12" x14ac:dyDescent="0.35">
      <c r="A746" s="3">
        <v>25</v>
      </c>
      <c r="B746" t="s">
        <v>470</v>
      </c>
      <c r="C746" t="s">
        <v>471</v>
      </c>
      <c r="D746" t="s">
        <v>472</v>
      </c>
      <c r="E746" t="s">
        <v>473</v>
      </c>
      <c r="F746">
        <f>ROUND(IF(ISERROR(VLOOKUP($B746&amp;$L746,'1 этап'!$A$4:$K$519,10,FALSE)),0,VLOOKUP($B746&amp;$L746,'1 этап'!$A$4:$K$519,10,FALSE)),2)</f>
        <v>191.4</v>
      </c>
      <c r="G746">
        <f>ROUND(IF(ISERROR(VLOOKUP($B746&amp;$L746,'2 этап'!$A$2:$J$527,10,FALSE)),0,VLOOKUP($B746&amp;$L746,'2 этап'!$A$2:$J$527,10,FALSE)),2)</f>
        <v>0</v>
      </c>
      <c r="H746">
        <f>ROUND(IF(ISERROR(VLOOKUP($B746&amp;$L746,'3 этап'!$A$2:$J$527,9,FALSE)),0,VLOOKUP($B746&amp;$L746,'3 этап'!$A$2:$J$527,9,FALSE)),2)</f>
        <v>0</v>
      </c>
      <c r="I746">
        <f>ROUND(IF(ISERROR(VLOOKUP($B746&amp;$L746,'4 этап'!$A$2:$J$527,7,FALSE)),0,VLOOKUP($B746&amp;$L746,'4 этап'!$A$2:$J$527,7,FALSE)),2)</f>
        <v>196.2</v>
      </c>
      <c r="J746">
        <f>ROUND(IF(ISERROR(VLOOKUP($B746&amp;$L746,'5 этап'!$A$2:$N$527,13,FALSE)),0,VLOOKUP($B746&amp;$L746,'5 этап'!$A$2:$N$527,13,FALSE)),2)</f>
        <v>0</v>
      </c>
      <c r="K746">
        <f>LARGE(F746:I746,1)+LARGE(F746:I746,2)+LARGE(F746:I746,3)+J746</f>
        <v>387.6</v>
      </c>
      <c r="L746" t="s">
        <v>898</v>
      </c>
    </row>
    <row r="747" spans="1:12" x14ac:dyDescent="0.35">
      <c r="A747" s="3">
        <v>26</v>
      </c>
      <c r="B747" t="s">
        <v>647</v>
      </c>
      <c r="C747" t="s">
        <v>12</v>
      </c>
      <c r="D747">
        <v>18</v>
      </c>
      <c r="E747" t="s">
        <v>528</v>
      </c>
      <c r="F747">
        <f>ROUND(IF(ISERROR(VLOOKUP($B747&amp;$L747,'1 этап'!$A$4:$K$519,10,FALSE)),0,VLOOKUP($B747&amp;$L747,'1 этап'!$A$4:$K$519,10,FALSE)),2)</f>
        <v>0</v>
      </c>
      <c r="G747">
        <f>ROUND(IF(ISERROR(VLOOKUP($B747&amp;$L747,'2 этап'!$A$2:$J$527,10,FALSE)),0,VLOOKUP($B747&amp;$L747,'2 этап'!$A$2:$J$527,10,FALSE)),2)</f>
        <v>191.9</v>
      </c>
      <c r="H747">
        <f>ROUND(IF(ISERROR(VLOOKUP($B747&amp;$L747,'3 этап'!$A$2:$J$527,9,FALSE)),0,VLOOKUP($B747&amp;$L747,'3 этап'!$A$2:$J$527,9,FALSE)),2)</f>
        <v>182.7</v>
      </c>
      <c r="I747">
        <f>ROUND(IF(ISERROR(VLOOKUP($B747&amp;$L747,'4 этап'!$A$2:$J$527,7,FALSE)),0,VLOOKUP($B747&amp;$L747,'4 этап'!$A$2:$J$527,7,FALSE)),2)</f>
        <v>0</v>
      </c>
      <c r="J747">
        <f>ROUND(IF(ISERROR(VLOOKUP($B747&amp;$L747,'5 этап'!$A$2:$N$527,13,FALSE)),0,VLOOKUP($B747&amp;$L747,'5 этап'!$A$2:$N$527,13,FALSE)),2)</f>
        <v>0</v>
      </c>
      <c r="K747">
        <f>LARGE(F747:I747,1)+LARGE(F747:I747,2)+LARGE(F747:I747,3)+J747</f>
        <v>374.6</v>
      </c>
      <c r="L747" t="s">
        <v>898</v>
      </c>
    </row>
    <row r="748" spans="1:12" x14ac:dyDescent="0.35">
      <c r="A748" s="3">
        <v>27</v>
      </c>
      <c r="B748" t="s">
        <v>484</v>
      </c>
      <c r="C748" t="s">
        <v>12</v>
      </c>
      <c r="D748">
        <v>18</v>
      </c>
      <c r="E748" t="s">
        <v>27</v>
      </c>
      <c r="F748">
        <f>ROUND(IF(ISERROR(VLOOKUP($B748&amp;$L748,'1 этап'!$A$4:$K$519,10,FALSE)),0,VLOOKUP($B748&amp;$L748,'1 этап'!$A$4:$K$519,10,FALSE)),2)</f>
        <v>173.3</v>
      </c>
      <c r="G748">
        <f>ROUND(IF(ISERROR(VLOOKUP($B748&amp;$L748,'2 этап'!$A$2:$J$527,10,FALSE)),0,VLOOKUP($B748&amp;$L748,'2 этап'!$A$2:$J$527,10,FALSE)),2)</f>
        <v>191.7</v>
      </c>
      <c r="H748">
        <f>ROUND(IF(ISERROR(VLOOKUP($B748&amp;$L748,'3 этап'!$A$2:$J$527,9,FALSE)),0,VLOOKUP($B748&amp;$L748,'3 этап'!$A$2:$J$527,9,FALSE)),2)</f>
        <v>0</v>
      </c>
      <c r="I748">
        <f>ROUND(IF(ISERROR(VLOOKUP($B748&amp;$L748,'4 этап'!$A$2:$J$527,7,FALSE)),0,VLOOKUP($B748&amp;$L748,'4 этап'!$A$2:$J$527,7,FALSE)),2)</f>
        <v>0</v>
      </c>
      <c r="J748">
        <f>ROUND(IF(ISERROR(VLOOKUP($B748&amp;$L748,'5 этап'!$A$2:$N$527,13,FALSE)),0,VLOOKUP($B748&amp;$L748,'5 этап'!$A$2:$N$527,13,FALSE)),2)</f>
        <v>0</v>
      </c>
      <c r="K748">
        <f>LARGE(F748:I748,1)+LARGE(F748:I748,2)+LARGE(F748:I748,3)+J748</f>
        <v>365</v>
      </c>
      <c r="L748" t="s">
        <v>898</v>
      </c>
    </row>
    <row r="749" spans="1:12" x14ac:dyDescent="0.35">
      <c r="A749" s="3">
        <v>28</v>
      </c>
      <c r="B749" t="s">
        <v>868</v>
      </c>
      <c r="C749" t="s">
        <v>444</v>
      </c>
      <c r="F749">
        <f>ROUND(IF(ISERROR(VLOOKUP($B749&amp;$L749,'1 этап'!$A$4:$K$519,10,FALSE)),0,VLOOKUP($B749&amp;$L749,'1 этап'!$A$4:$K$519,10,FALSE)),2)</f>
        <v>0</v>
      </c>
      <c r="G749">
        <f>ROUND(IF(ISERROR(VLOOKUP($B749&amp;$L749,'2 этап'!$A$2:$J$527,10,FALSE)),0,VLOOKUP($B749&amp;$L749,'2 этап'!$A$2:$J$527,10,FALSE)),2)</f>
        <v>0</v>
      </c>
      <c r="H749">
        <f>ROUND(IF(ISERROR(VLOOKUP($B749&amp;$L749,'3 этап'!$A$2:$J$527,9,FALSE)),0,VLOOKUP($B749&amp;$L749,'3 этап'!$A$2:$J$527,9,FALSE)),2)</f>
        <v>0</v>
      </c>
      <c r="I749">
        <f>ROUND(IF(ISERROR(VLOOKUP($B749&amp;$L749,'4 этап'!$A$2:$J$527,7,FALSE)),0,VLOOKUP($B749&amp;$L749,'4 этап'!$A$2:$J$527,7,FALSE)),2)</f>
        <v>171.5</v>
      </c>
      <c r="J749">
        <f>ROUND(IF(ISERROR(VLOOKUP($B749&amp;$L749,'5 этап'!$A$2:$N$527,13,FALSE)),0,VLOOKUP($B749&amp;$L749,'5 этап'!$A$2:$N$527,13,FALSE)),2)</f>
        <v>181.5</v>
      </c>
      <c r="K749">
        <f>LARGE(F749:I749,1)+LARGE(F749:I749,2)+LARGE(F749:I749,3)+J749</f>
        <v>353</v>
      </c>
      <c r="L749" t="s">
        <v>898</v>
      </c>
    </row>
    <row r="750" spans="1:12" x14ac:dyDescent="0.35">
      <c r="A750" s="3">
        <v>29</v>
      </c>
      <c r="B750" t="s">
        <v>869</v>
      </c>
      <c r="C750" t="s">
        <v>444</v>
      </c>
      <c r="F750">
        <f>ROUND(IF(ISERROR(VLOOKUP($B750&amp;$L750,'1 этап'!$A$4:$K$519,10,FALSE)),0,VLOOKUP($B750&amp;$L750,'1 этап'!$A$4:$K$519,10,FALSE)),2)</f>
        <v>0</v>
      </c>
      <c r="G750">
        <f>ROUND(IF(ISERROR(VLOOKUP($B750&amp;$L750,'2 этап'!$A$2:$J$527,10,FALSE)),0,VLOOKUP($B750&amp;$L750,'2 этап'!$A$2:$J$527,10,FALSE)),2)</f>
        <v>0</v>
      </c>
      <c r="H750">
        <f>ROUND(IF(ISERROR(VLOOKUP($B750&amp;$L750,'3 этап'!$A$2:$J$527,9,FALSE)),0,VLOOKUP($B750&amp;$L750,'3 этап'!$A$2:$J$527,9,FALSE)),2)</f>
        <v>0</v>
      </c>
      <c r="I750">
        <f>ROUND(IF(ISERROR(VLOOKUP($B750&amp;$L750,'4 этап'!$A$2:$J$527,7,FALSE)),0,VLOOKUP($B750&amp;$L750,'4 этап'!$A$2:$J$527,7,FALSE)),2)</f>
        <v>171.2</v>
      </c>
      <c r="J750">
        <f>ROUND(IF(ISERROR(VLOOKUP($B750&amp;$L750,'5 этап'!$A$2:$N$527,13,FALSE)),0,VLOOKUP($B750&amp;$L750,'5 этап'!$A$2:$N$527,13,FALSE)),2)</f>
        <v>180.5</v>
      </c>
      <c r="K750">
        <f>LARGE(F750:I750,1)+LARGE(F750:I750,2)+LARGE(F750:I750,3)+J750</f>
        <v>351.7</v>
      </c>
      <c r="L750" t="s">
        <v>898</v>
      </c>
    </row>
    <row r="751" spans="1:12" x14ac:dyDescent="0.35">
      <c r="A751" s="3">
        <v>30</v>
      </c>
      <c r="B751" t="s">
        <v>486</v>
      </c>
      <c r="C751" t="s">
        <v>12</v>
      </c>
      <c r="D751">
        <v>18</v>
      </c>
      <c r="E751" t="s">
        <v>85</v>
      </c>
      <c r="F751">
        <f>ROUND(IF(ISERROR(VLOOKUP($B751&amp;$L751,'1 этап'!$A$4:$K$519,10,FALSE)),0,VLOOKUP($B751&amp;$L751,'1 этап'!$A$4:$K$519,10,FALSE)),2)</f>
        <v>170.9</v>
      </c>
      <c r="G751">
        <f>ROUND(IF(ISERROR(VLOOKUP($B751&amp;$L751,'2 этап'!$A$2:$J$527,10,FALSE)),0,VLOOKUP($B751&amp;$L751,'2 этап'!$A$2:$J$527,10,FALSE)),2)</f>
        <v>170.3</v>
      </c>
      <c r="H751">
        <f>ROUND(IF(ISERROR(VLOOKUP($B751&amp;$L751,'3 этап'!$A$2:$J$527,9,FALSE)),0,VLOOKUP($B751&amp;$L751,'3 этап'!$A$2:$J$527,9,FALSE)),2)</f>
        <v>0</v>
      </c>
      <c r="I751">
        <f>ROUND(IF(ISERROR(VLOOKUP($B751&amp;$L751,'4 этап'!$A$2:$J$527,7,FALSE)),0,VLOOKUP($B751&amp;$L751,'4 этап'!$A$2:$J$527,7,FALSE)),2)</f>
        <v>0</v>
      </c>
      <c r="J751">
        <f>ROUND(IF(ISERROR(VLOOKUP($B751&amp;$L751,'5 этап'!$A$2:$N$527,13,FALSE)),0,VLOOKUP($B751&amp;$L751,'5 этап'!$A$2:$N$527,13,FALSE)),2)</f>
        <v>0</v>
      </c>
      <c r="K751">
        <f>LARGE(F751:I751,1)+LARGE(F751:I751,2)+LARGE(F751:I751,3)+J751</f>
        <v>341.20000000000005</v>
      </c>
      <c r="L751" t="s">
        <v>898</v>
      </c>
    </row>
    <row r="752" spans="1:12" x14ac:dyDescent="0.35">
      <c r="A752" s="3">
        <v>31</v>
      </c>
      <c r="B752" t="s">
        <v>650</v>
      </c>
      <c r="C752" t="s">
        <v>651</v>
      </c>
      <c r="D752" t="s">
        <v>652</v>
      </c>
      <c r="E752" t="s">
        <v>653</v>
      </c>
      <c r="F752">
        <f>ROUND(IF(ISERROR(VLOOKUP($B752&amp;$L752,'1 этап'!$A$4:$K$519,10,FALSE)),0,VLOOKUP($B752&amp;$L752,'1 этап'!$A$4:$K$519,10,FALSE)),2)</f>
        <v>0</v>
      </c>
      <c r="G752">
        <f>ROUND(IF(ISERROR(VLOOKUP($B752&amp;$L752,'2 этап'!$A$2:$J$527,10,FALSE)),0,VLOOKUP($B752&amp;$L752,'2 этап'!$A$2:$J$527,10,FALSE)),2)</f>
        <v>169.7</v>
      </c>
      <c r="H752">
        <f>ROUND(IF(ISERROR(VLOOKUP($B752&amp;$L752,'3 этап'!$A$2:$J$527,9,FALSE)),0,VLOOKUP($B752&amp;$L752,'3 этап'!$A$2:$J$527,9,FALSE)),2)</f>
        <v>0</v>
      </c>
      <c r="I752">
        <f>ROUND(IF(ISERROR(VLOOKUP($B752&amp;$L752,'4 этап'!$A$2:$J$527,7,FALSE)),0,VLOOKUP($B752&amp;$L752,'4 этап'!$A$2:$J$527,7,FALSE)),2)</f>
        <v>167.7</v>
      </c>
      <c r="J752">
        <f>ROUND(IF(ISERROR(VLOOKUP($B752&amp;$L752,'5 этап'!$A$2:$N$527,13,FALSE)),0,VLOOKUP($B752&amp;$L752,'5 этап'!$A$2:$N$527,13,FALSE)),2)</f>
        <v>0</v>
      </c>
      <c r="K752">
        <f>LARGE(F752:I752,1)+LARGE(F752:I752,2)+LARGE(F752:I752,3)+J752</f>
        <v>337.4</v>
      </c>
      <c r="L752" t="s">
        <v>898</v>
      </c>
    </row>
    <row r="753" spans="1:12" x14ac:dyDescent="0.35">
      <c r="A753" s="3">
        <v>32</v>
      </c>
      <c r="B753" t="s">
        <v>489</v>
      </c>
      <c r="C753" t="s">
        <v>12</v>
      </c>
      <c r="D753">
        <v>18</v>
      </c>
      <c r="E753" t="s">
        <v>27</v>
      </c>
      <c r="F753">
        <f>ROUND(IF(ISERROR(VLOOKUP($B753&amp;$L753,'1 этап'!$A$4:$K$519,10,FALSE)),0,VLOOKUP($B753&amp;$L753,'1 этап'!$A$4:$K$519,10,FALSE)),2)</f>
        <v>161.69999999999999</v>
      </c>
      <c r="G753">
        <f>ROUND(IF(ISERROR(VLOOKUP($B753&amp;$L753,'2 этап'!$A$2:$J$527,10,FALSE)),0,VLOOKUP($B753&amp;$L753,'2 этап'!$A$2:$J$527,10,FALSE)),2)</f>
        <v>0</v>
      </c>
      <c r="H753">
        <f>ROUND(IF(ISERROR(VLOOKUP($B753&amp;$L753,'3 этап'!$A$2:$J$527,9,FALSE)),0,VLOOKUP($B753&amp;$L753,'3 этап'!$A$2:$J$527,9,FALSE)),2)</f>
        <v>0</v>
      </c>
      <c r="I753">
        <f>ROUND(IF(ISERROR(VLOOKUP($B753&amp;$L753,'4 этап'!$A$2:$J$527,7,FALSE)),0,VLOOKUP($B753&amp;$L753,'4 этап'!$A$2:$J$527,7,FALSE)),2)</f>
        <v>0</v>
      </c>
      <c r="J753">
        <f>ROUND(IF(ISERROR(VLOOKUP($B753&amp;$L753,'5 этап'!$A$2:$N$527,13,FALSE)),0,VLOOKUP($B753&amp;$L753,'5 этап'!$A$2:$N$527,13,FALSE)),2)</f>
        <v>173.6</v>
      </c>
      <c r="K753">
        <f>LARGE(F753:I753,1)+LARGE(F753:I753,2)+LARGE(F753:I753,3)+J753</f>
        <v>335.29999999999995</v>
      </c>
      <c r="L753" t="s">
        <v>898</v>
      </c>
    </row>
    <row r="754" spans="1:12" x14ac:dyDescent="0.35">
      <c r="A754" s="3">
        <v>33</v>
      </c>
      <c r="B754" t="s">
        <v>501</v>
      </c>
      <c r="C754" t="s">
        <v>497</v>
      </c>
      <c r="D754" t="s">
        <v>498</v>
      </c>
      <c r="E754" t="s">
        <v>499</v>
      </c>
      <c r="F754">
        <f>ROUND(IF(ISERROR(VLOOKUP($B754&amp;$L754,'1 этап'!$A$4:$K$519,10,FALSE)),0,VLOOKUP($B754&amp;$L754,'1 этап'!$A$4:$K$519,10,FALSE)),2)</f>
        <v>142.19999999999999</v>
      </c>
      <c r="G754">
        <f>ROUND(IF(ISERROR(VLOOKUP($B754&amp;$L754,'2 этап'!$A$2:$J$527,10,FALSE)),0,VLOOKUP($B754&amp;$L754,'2 этап'!$A$2:$J$527,10,FALSE)),2)</f>
        <v>174.8</v>
      </c>
      <c r="H754">
        <f>ROUND(IF(ISERROR(VLOOKUP($B754&amp;$L754,'3 этап'!$A$2:$J$527,9,FALSE)),0,VLOOKUP($B754&amp;$L754,'3 этап'!$A$2:$J$527,9,FALSE)),2)</f>
        <v>0</v>
      </c>
      <c r="I754">
        <f>ROUND(IF(ISERROR(VLOOKUP($B754&amp;$L754,'4 этап'!$A$2:$J$527,7,FALSE)),0,VLOOKUP($B754&amp;$L754,'4 этап'!$A$2:$J$527,7,FALSE)),2)</f>
        <v>0</v>
      </c>
      <c r="J754">
        <f>ROUND(IF(ISERROR(VLOOKUP($B754&amp;$L754,'5 этап'!$A$2:$N$527,13,FALSE)),0,VLOOKUP($B754&amp;$L754,'5 этап'!$A$2:$N$527,13,FALSE)),2)</f>
        <v>0</v>
      </c>
      <c r="K754">
        <f>LARGE(F754:I754,1)+LARGE(F754:I754,2)+LARGE(F754:I754,3)+J754</f>
        <v>317</v>
      </c>
      <c r="L754" t="s">
        <v>898</v>
      </c>
    </row>
    <row r="755" spans="1:12" x14ac:dyDescent="0.35">
      <c r="A755" s="3">
        <v>34</v>
      </c>
      <c r="B755" t="s">
        <v>812</v>
      </c>
      <c r="C755" t="s">
        <v>12</v>
      </c>
      <c r="D755">
        <v>18</v>
      </c>
      <c r="E755" t="s">
        <v>51</v>
      </c>
      <c r="F755">
        <f>ROUND(IF(ISERROR(VLOOKUP($B755&amp;$L755,'1 этап'!$A$4:$K$519,10,FALSE)),0,VLOOKUP($B755&amp;$L755,'1 этап'!$A$4:$K$519,10,FALSE)),2)</f>
        <v>0</v>
      </c>
      <c r="G755">
        <f>ROUND(IF(ISERROR(VLOOKUP($B755&amp;$L755,'2 этап'!$A$2:$J$527,10,FALSE)),0,VLOOKUP($B755&amp;$L755,'2 этап'!$A$2:$J$527,10,FALSE)),2)</f>
        <v>0</v>
      </c>
      <c r="H755">
        <f>ROUND(IF(ISERROR(VLOOKUP($B755&amp;$L755,'3 этап'!$A$2:$J$527,9,FALSE)),0,VLOOKUP($B755&amp;$L755,'3 этап'!$A$2:$J$527,9,FALSE)),2)</f>
        <v>155.19999999999999</v>
      </c>
      <c r="I755">
        <f>ROUND(IF(ISERROR(VLOOKUP($B755&amp;$L755,'4 этап'!$A$2:$J$527,7,FALSE)),0,VLOOKUP($B755&amp;$L755,'4 этап'!$A$2:$J$527,7,FALSE)),2)</f>
        <v>152</v>
      </c>
      <c r="J755">
        <f>ROUND(IF(ISERROR(VLOOKUP($B755&amp;$L755,'5 этап'!$A$2:$N$527,13,FALSE)),0,VLOOKUP($B755&amp;$L755,'5 этап'!$A$2:$N$527,13,FALSE)),2)</f>
        <v>0</v>
      </c>
      <c r="K755">
        <f>LARGE(F755:I755,1)+LARGE(F755:I755,2)+LARGE(F755:I755,3)+J755</f>
        <v>307.2</v>
      </c>
      <c r="L755" t="s">
        <v>898</v>
      </c>
    </row>
    <row r="756" spans="1:12" x14ac:dyDescent="0.35">
      <c r="A756" s="3">
        <v>35</v>
      </c>
      <c r="B756" t="s">
        <v>504</v>
      </c>
      <c r="C756" t="s">
        <v>497</v>
      </c>
      <c r="D756" t="s">
        <v>498</v>
      </c>
      <c r="E756" t="s">
        <v>499</v>
      </c>
      <c r="F756">
        <f>ROUND(IF(ISERROR(VLOOKUP($B756&amp;$L756,'1 этап'!$A$4:$K$519,10,FALSE)),0,VLOOKUP($B756&amp;$L756,'1 этап'!$A$4:$K$519,10,FALSE)),2)</f>
        <v>111.1</v>
      </c>
      <c r="G756">
        <f>ROUND(IF(ISERROR(VLOOKUP($B756&amp;$L756,'2 этап'!$A$2:$J$527,10,FALSE)),0,VLOOKUP($B756&amp;$L756,'2 этап'!$A$2:$J$527,10,FALSE)),2)</f>
        <v>118.7</v>
      </c>
      <c r="H756">
        <f>ROUND(IF(ISERROR(VLOOKUP($B756&amp;$L756,'3 этап'!$A$2:$J$527,9,FALSE)),0,VLOOKUP($B756&amp;$L756,'3 этап'!$A$2:$J$527,9,FALSE)),2)</f>
        <v>0</v>
      </c>
      <c r="I756">
        <f>ROUND(IF(ISERROR(VLOOKUP($B756&amp;$L756,'4 этап'!$A$2:$J$527,7,FALSE)),0,VLOOKUP($B756&amp;$L756,'4 этап'!$A$2:$J$527,7,FALSE)),2)</f>
        <v>0</v>
      </c>
      <c r="J756">
        <f>ROUND(IF(ISERROR(VLOOKUP($B756&amp;$L756,'5 этап'!$A$2:$N$527,13,FALSE)),0,VLOOKUP($B756&amp;$L756,'5 этап'!$A$2:$N$527,13,FALSE)),2)</f>
        <v>0</v>
      </c>
      <c r="K756">
        <f>LARGE(F756:I756,1)+LARGE(F756:I756,2)+LARGE(F756:I756,3)+J756</f>
        <v>229.8</v>
      </c>
      <c r="L756" t="s">
        <v>898</v>
      </c>
    </row>
    <row r="757" spans="1:12" x14ac:dyDescent="0.35">
      <c r="A757" s="3">
        <v>36</v>
      </c>
      <c r="B757" t="s">
        <v>505</v>
      </c>
      <c r="C757" t="s">
        <v>497</v>
      </c>
      <c r="D757" t="s">
        <v>498</v>
      </c>
      <c r="E757" t="s">
        <v>499</v>
      </c>
      <c r="F757">
        <f>ROUND(IF(ISERROR(VLOOKUP($B757&amp;$L757,'1 этап'!$A$4:$K$519,10,FALSE)),0,VLOOKUP($B757&amp;$L757,'1 этап'!$A$4:$K$519,10,FALSE)),2)</f>
        <v>82.7</v>
      </c>
      <c r="G757">
        <f>ROUND(IF(ISERROR(VLOOKUP($B757&amp;$L757,'2 этап'!$A$2:$J$527,10,FALSE)),0,VLOOKUP($B757&amp;$L757,'2 этап'!$A$2:$J$527,10,FALSE)),2)</f>
        <v>127.8</v>
      </c>
      <c r="H757">
        <f>ROUND(IF(ISERROR(VLOOKUP($B757&amp;$L757,'3 этап'!$A$2:$J$527,9,FALSE)),0,VLOOKUP($B757&amp;$L757,'3 этап'!$A$2:$J$527,9,FALSE)),2)</f>
        <v>0</v>
      </c>
      <c r="I757">
        <f>ROUND(IF(ISERROR(VLOOKUP($B757&amp;$L757,'4 этап'!$A$2:$J$527,7,FALSE)),0,VLOOKUP($B757&amp;$L757,'4 этап'!$A$2:$J$527,7,FALSE)),2)</f>
        <v>0</v>
      </c>
      <c r="J757">
        <f>ROUND(IF(ISERROR(VLOOKUP($B757&amp;$L757,'5 этап'!$A$2:$N$527,13,FALSE)),0,VLOOKUP($B757&amp;$L757,'5 этап'!$A$2:$N$527,13,FALSE)),2)</f>
        <v>0</v>
      </c>
      <c r="K757">
        <f>LARGE(F757:I757,1)+LARGE(F757:I757,2)+LARGE(F757:I757,3)+J757</f>
        <v>210.5</v>
      </c>
      <c r="L757" t="s">
        <v>898</v>
      </c>
    </row>
    <row r="758" spans="1:12" x14ac:dyDescent="0.35">
      <c r="A758" s="3">
        <v>37</v>
      </c>
      <c r="B758" t="s">
        <v>466</v>
      </c>
      <c r="C758" t="s">
        <v>442</v>
      </c>
      <c r="D758" t="s">
        <v>443</v>
      </c>
      <c r="E758" t="s">
        <v>444</v>
      </c>
      <c r="F758">
        <f>ROUND(IF(ISERROR(VLOOKUP($B758&amp;$L758,'1 этап'!$A$4:$K$519,10,FALSE)),0,VLOOKUP($B758&amp;$L758,'1 этап'!$A$4:$K$519,10,FALSE)),2)</f>
        <v>200</v>
      </c>
      <c r="G758">
        <f>ROUND(IF(ISERROR(VLOOKUP($B758&amp;$L758,'2 этап'!$A$2:$J$527,10,FALSE)),0,VLOOKUP($B758&amp;$L758,'2 этап'!$A$2:$J$527,10,FALSE)),2)</f>
        <v>0</v>
      </c>
      <c r="H758">
        <f>ROUND(IF(ISERROR(VLOOKUP($B758&amp;$L758,'3 этап'!$A$2:$J$527,9,FALSE)),0,VLOOKUP($B758&amp;$L758,'3 этап'!$A$2:$J$527,9,FALSE)),2)</f>
        <v>0</v>
      </c>
      <c r="I758">
        <f>ROUND(IF(ISERROR(VLOOKUP($B758&amp;$L758,'4 этап'!$A$2:$J$527,7,FALSE)),0,VLOOKUP($B758&amp;$L758,'4 этап'!$A$2:$J$527,7,FALSE)),2)</f>
        <v>0</v>
      </c>
      <c r="J758">
        <f>ROUND(IF(ISERROR(VLOOKUP($B758&amp;$L758,'5 этап'!$A$2:$N$527,13,FALSE)),0,VLOOKUP($B758&amp;$L758,'5 этап'!$A$2:$N$527,13,FALSE)),2)</f>
        <v>0</v>
      </c>
      <c r="K758">
        <f>LARGE(F758:I758,1)+LARGE(F758:I758,2)+LARGE(F758:I758,3)+J758</f>
        <v>200</v>
      </c>
      <c r="L758" t="s">
        <v>898</v>
      </c>
    </row>
    <row r="759" spans="1:12" x14ac:dyDescent="0.35">
      <c r="A759" s="3">
        <v>38</v>
      </c>
      <c r="B759" t="s">
        <v>646</v>
      </c>
      <c r="C759" t="s">
        <v>560</v>
      </c>
      <c r="D759" t="s">
        <v>561</v>
      </c>
      <c r="F759">
        <f>ROUND(IF(ISERROR(VLOOKUP($B759&amp;$L759,'1 этап'!$A$4:$K$519,10,FALSE)),0,VLOOKUP($B759&amp;$L759,'1 этап'!$A$4:$K$519,10,FALSE)),2)</f>
        <v>0</v>
      </c>
      <c r="G759">
        <f>ROUND(IF(ISERROR(VLOOKUP($B759&amp;$L759,'2 этап'!$A$2:$J$527,10,FALSE)),0,VLOOKUP($B759&amp;$L759,'2 этап'!$A$2:$J$527,10,FALSE)),2)</f>
        <v>195.8</v>
      </c>
      <c r="H759">
        <f>ROUND(IF(ISERROR(VLOOKUP($B759&amp;$L759,'3 этап'!$A$2:$J$527,9,FALSE)),0,VLOOKUP($B759&amp;$L759,'3 этап'!$A$2:$J$527,9,FALSE)),2)</f>
        <v>0</v>
      </c>
      <c r="I759">
        <f>ROUND(IF(ISERROR(VLOOKUP($B759&amp;$L759,'4 этап'!$A$2:$J$527,7,FALSE)),0,VLOOKUP($B759&amp;$L759,'4 этап'!$A$2:$J$527,7,FALSE)),2)</f>
        <v>0</v>
      </c>
      <c r="J759">
        <f>ROUND(IF(ISERROR(VLOOKUP($B759&amp;$L759,'5 этап'!$A$2:$N$527,13,FALSE)),0,VLOOKUP($B759&amp;$L759,'5 этап'!$A$2:$N$527,13,FALSE)),2)</f>
        <v>0</v>
      </c>
      <c r="K759">
        <f>LARGE(F759:I759,1)+LARGE(F759:I759,2)+LARGE(F759:I759,3)+J759</f>
        <v>195.8</v>
      </c>
      <c r="L759" t="s">
        <v>898</v>
      </c>
    </row>
    <row r="760" spans="1:12" x14ac:dyDescent="0.35">
      <c r="A760" s="3">
        <v>39</v>
      </c>
      <c r="B760" t="s">
        <v>469</v>
      </c>
      <c r="C760" t="s">
        <v>442</v>
      </c>
      <c r="D760" t="s">
        <v>443</v>
      </c>
      <c r="E760" t="s">
        <v>444</v>
      </c>
      <c r="F760">
        <f>ROUND(IF(ISERROR(VLOOKUP($B760&amp;$L760,'1 этап'!$A$4:$K$519,10,FALSE)),0,VLOOKUP($B760&amp;$L760,'1 этап'!$A$4:$K$519,10,FALSE)),2)</f>
        <v>192.5</v>
      </c>
      <c r="G760">
        <f>ROUND(IF(ISERROR(VLOOKUP($B760&amp;$L760,'2 этап'!$A$2:$J$527,10,FALSE)),0,VLOOKUP($B760&amp;$L760,'2 этап'!$A$2:$J$527,10,FALSE)),2)</f>
        <v>0</v>
      </c>
      <c r="H760">
        <f>ROUND(IF(ISERROR(VLOOKUP($B760&amp;$L760,'3 этап'!$A$2:$J$527,9,FALSE)),0,VLOOKUP($B760&amp;$L760,'3 этап'!$A$2:$J$527,9,FALSE)),2)</f>
        <v>0</v>
      </c>
      <c r="I760">
        <f>ROUND(IF(ISERROR(VLOOKUP($B760&amp;$L760,'4 этап'!$A$2:$J$527,7,FALSE)),0,VLOOKUP($B760&amp;$L760,'4 этап'!$A$2:$J$527,7,FALSE)),2)</f>
        <v>0</v>
      </c>
      <c r="J760">
        <f>ROUND(IF(ISERROR(VLOOKUP($B760&amp;$L760,'5 этап'!$A$2:$N$527,13,FALSE)),0,VLOOKUP($B760&amp;$L760,'5 этап'!$A$2:$N$527,13,FALSE)),2)</f>
        <v>0</v>
      </c>
      <c r="K760">
        <f>LARGE(F760:I760,1)+LARGE(F760:I760,2)+LARGE(F760:I760,3)+J760</f>
        <v>192.5</v>
      </c>
      <c r="L760" t="s">
        <v>898</v>
      </c>
    </row>
    <row r="761" spans="1:12" x14ac:dyDescent="0.35">
      <c r="A761" s="3">
        <v>40</v>
      </c>
      <c r="B761" t="s">
        <v>805</v>
      </c>
      <c r="C761" t="s">
        <v>12</v>
      </c>
      <c r="D761">
        <v>18</v>
      </c>
      <c r="E761" t="s">
        <v>20</v>
      </c>
      <c r="F761">
        <f>ROUND(IF(ISERROR(VLOOKUP($B761&amp;$L761,'1 этап'!$A$4:$K$519,10,FALSE)),0,VLOOKUP($B761&amp;$L761,'1 этап'!$A$4:$K$519,10,FALSE)),2)</f>
        <v>0</v>
      </c>
      <c r="G761">
        <f>ROUND(IF(ISERROR(VLOOKUP($B761&amp;$L761,'2 этап'!$A$2:$J$527,10,FALSE)),0,VLOOKUP($B761&amp;$L761,'2 этап'!$A$2:$J$527,10,FALSE)),2)</f>
        <v>0</v>
      </c>
      <c r="H761">
        <f>ROUND(IF(ISERROR(VLOOKUP($B761&amp;$L761,'3 этап'!$A$2:$J$527,9,FALSE)),0,VLOOKUP($B761&amp;$L761,'3 этап'!$A$2:$J$527,9,FALSE)),2)</f>
        <v>190.3</v>
      </c>
      <c r="I761">
        <f>ROUND(IF(ISERROR(VLOOKUP($B761&amp;$L761,'4 этап'!$A$2:$J$527,7,FALSE)),0,VLOOKUP($B761&amp;$L761,'4 этап'!$A$2:$J$527,7,FALSE)),2)</f>
        <v>0</v>
      </c>
      <c r="J761">
        <f>ROUND(IF(ISERROR(VLOOKUP($B761&amp;$L761,'5 этап'!$A$2:$N$527,13,FALSE)),0,VLOOKUP($B761&amp;$L761,'5 этап'!$A$2:$N$527,13,FALSE)),2)</f>
        <v>0</v>
      </c>
      <c r="K761">
        <f>LARGE(F761:I761,1)+LARGE(F761:I761,2)+LARGE(F761:I761,3)+J761</f>
        <v>190.3</v>
      </c>
      <c r="L761" t="s">
        <v>898</v>
      </c>
    </row>
    <row r="762" spans="1:12" x14ac:dyDescent="0.35">
      <c r="A762" s="3">
        <v>41</v>
      </c>
      <c r="B762" t="s">
        <v>477</v>
      </c>
      <c r="C762" t="s">
        <v>12</v>
      </c>
      <c r="D762">
        <v>18</v>
      </c>
      <c r="E762" t="s">
        <v>17</v>
      </c>
      <c r="F762">
        <f>ROUND(IF(ISERROR(VLOOKUP($B762&amp;$L762,'1 этап'!$A$4:$K$519,10,FALSE)),0,VLOOKUP($B762&amp;$L762,'1 этап'!$A$4:$K$519,10,FALSE)),2)</f>
        <v>183.6</v>
      </c>
      <c r="G762">
        <f>ROUND(IF(ISERROR(VLOOKUP($B762&amp;$L762,'2 этап'!$A$2:$J$527,10,FALSE)),0,VLOOKUP($B762&amp;$L762,'2 этап'!$A$2:$J$527,10,FALSE)),2)</f>
        <v>0</v>
      </c>
      <c r="H762">
        <f>ROUND(IF(ISERROR(VLOOKUP($B762&amp;$L762,'3 этап'!$A$2:$J$527,9,FALSE)),0,VLOOKUP($B762&amp;$L762,'3 этап'!$A$2:$J$527,9,FALSE)),2)</f>
        <v>0</v>
      </c>
      <c r="I762">
        <f>ROUND(IF(ISERROR(VLOOKUP($B762&amp;$L762,'4 этап'!$A$2:$J$527,7,FALSE)),0,VLOOKUP($B762&amp;$L762,'4 этап'!$A$2:$J$527,7,FALSE)),2)</f>
        <v>0</v>
      </c>
      <c r="J762">
        <f>ROUND(IF(ISERROR(VLOOKUP($B762&amp;$L762,'5 этап'!$A$2:$N$527,13,FALSE)),0,VLOOKUP($B762&amp;$L762,'5 этап'!$A$2:$N$527,13,FALSE)),2)</f>
        <v>0</v>
      </c>
      <c r="K762">
        <f>LARGE(F762:I762,1)+LARGE(F762:I762,2)+LARGE(F762:I762,3)+J762</f>
        <v>183.6</v>
      </c>
      <c r="L762" t="s">
        <v>898</v>
      </c>
    </row>
    <row r="763" spans="1:12" x14ac:dyDescent="0.35">
      <c r="A763" s="3">
        <v>42</v>
      </c>
      <c r="B763" t="s">
        <v>480</v>
      </c>
      <c r="C763" t="s">
        <v>12</v>
      </c>
      <c r="D763">
        <v>18</v>
      </c>
      <c r="E763" t="s">
        <v>15</v>
      </c>
      <c r="F763">
        <f>ROUND(IF(ISERROR(VLOOKUP($B763&amp;$L763,'1 этап'!$A$4:$K$519,10,FALSE)),0,VLOOKUP($B763&amp;$L763,'1 этап'!$A$4:$K$519,10,FALSE)),2)</f>
        <v>181.4</v>
      </c>
      <c r="G763">
        <f>ROUND(IF(ISERROR(VLOOKUP($B763&amp;$L763,'2 этап'!$A$2:$J$527,10,FALSE)),0,VLOOKUP($B763&amp;$L763,'2 этап'!$A$2:$J$527,10,FALSE)),2)</f>
        <v>0</v>
      </c>
      <c r="H763">
        <f>ROUND(IF(ISERROR(VLOOKUP($B763&amp;$L763,'3 этап'!$A$2:$J$527,9,FALSE)),0,VLOOKUP($B763&amp;$L763,'3 этап'!$A$2:$J$527,9,FALSE)),2)</f>
        <v>0</v>
      </c>
      <c r="I763">
        <f>ROUND(IF(ISERROR(VLOOKUP($B763&amp;$L763,'4 этап'!$A$2:$J$527,7,FALSE)),0,VLOOKUP($B763&amp;$L763,'4 этап'!$A$2:$J$527,7,FALSE)),2)</f>
        <v>0</v>
      </c>
      <c r="J763">
        <f>ROUND(IF(ISERROR(VLOOKUP($B763&amp;$L763,'5 этап'!$A$2:$N$527,13,FALSE)),0,VLOOKUP($B763&amp;$L763,'5 этап'!$A$2:$N$527,13,FALSE)),2)</f>
        <v>0</v>
      </c>
      <c r="K763">
        <f>LARGE(F763:I763,1)+LARGE(F763:I763,2)+LARGE(F763:I763,3)+J763</f>
        <v>181.4</v>
      </c>
      <c r="L763" t="s">
        <v>898</v>
      </c>
    </row>
    <row r="764" spans="1:12" x14ac:dyDescent="0.35">
      <c r="A764" s="3">
        <v>43</v>
      </c>
      <c r="B764" t="s">
        <v>481</v>
      </c>
      <c r="C764" t="s">
        <v>442</v>
      </c>
      <c r="D764" t="s">
        <v>443</v>
      </c>
      <c r="E764" t="s">
        <v>444</v>
      </c>
      <c r="F764">
        <f>ROUND(IF(ISERROR(VLOOKUP($B764&amp;$L764,'1 этап'!$A$4:$K$519,10,FALSE)),0,VLOOKUP($B764&amp;$L764,'1 этап'!$A$4:$K$519,10,FALSE)),2)</f>
        <v>181.2</v>
      </c>
      <c r="G764">
        <f>ROUND(IF(ISERROR(VLOOKUP($B764&amp;$L764,'2 этап'!$A$2:$J$527,10,FALSE)),0,VLOOKUP($B764&amp;$L764,'2 этап'!$A$2:$J$527,10,FALSE)),2)</f>
        <v>0</v>
      </c>
      <c r="H764">
        <f>ROUND(IF(ISERROR(VLOOKUP($B764&amp;$L764,'3 этап'!$A$2:$J$527,9,FALSE)),0,VLOOKUP($B764&amp;$L764,'3 этап'!$A$2:$J$527,9,FALSE)),2)</f>
        <v>0</v>
      </c>
      <c r="I764">
        <f>ROUND(IF(ISERROR(VLOOKUP($B764&amp;$L764,'4 этап'!$A$2:$J$527,7,FALSE)),0,VLOOKUP($B764&amp;$L764,'4 этап'!$A$2:$J$527,7,FALSE)),2)</f>
        <v>0</v>
      </c>
      <c r="J764">
        <f>ROUND(IF(ISERROR(VLOOKUP($B764&amp;$L764,'5 этап'!$A$2:$N$527,13,FALSE)),0,VLOOKUP($B764&amp;$L764,'5 этап'!$A$2:$N$527,13,FALSE)),2)</f>
        <v>0</v>
      </c>
      <c r="K764">
        <f>LARGE(F764:I764,1)+LARGE(F764:I764,2)+LARGE(F764:I764,3)+J764</f>
        <v>181.2</v>
      </c>
      <c r="L764" t="s">
        <v>898</v>
      </c>
    </row>
    <row r="765" spans="1:12" x14ac:dyDescent="0.35">
      <c r="A765" s="3">
        <v>44</v>
      </c>
      <c r="B765" t="s">
        <v>867</v>
      </c>
      <c r="F765">
        <f>ROUND(IF(ISERROR(VLOOKUP($B765&amp;$L765,'1 этап'!$A$4:$K$519,10,FALSE)),0,VLOOKUP($B765&amp;$L765,'1 этап'!$A$4:$K$519,10,FALSE)),2)</f>
        <v>0</v>
      </c>
      <c r="G765">
        <f>ROUND(IF(ISERROR(VLOOKUP($B765&amp;$L765,'2 этап'!$A$2:$J$527,10,FALSE)),0,VLOOKUP($B765&amp;$L765,'2 этап'!$A$2:$J$527,10,FALSE)),2)</f>
        <v>0</v>
      </c>
      <c r="H765">
        <f>ROUND(IF(ISERROR(VLOOKUP($B765&amp;$L765,'3 этап'!$A$2:$J$527,9,FALSE)),0,VLOOKUP($B765&amp;$L765,'3 этап'!$A$2:$J$527,9,FALSE)),2)</f>
        <v>0</v>
      </c>
      <c r="I765">
        <f>ROUND(IF(ISERROR(VLOOKUP($B765&amp;$L765,'4 этап'!$A$2:$J$527,7,FALSE)),0,VLOOKUP($B765&amp;$L765,'4 этап'!$A$2:$J$527,7,FALSE)),2)</f>
        <v>174</v>
      </c>
      <c r="J765">
        <f>ROUND(IF(ISERROR(VLOOKUP($B765&amp;$L765,'5 этап'!$A$2:$N$527,13,FALSE)),0,VLOOKUP($B765&amp;$L765,'5 этап'!$A$2:$N$527,13,FALSE)),2)</f>
        <v>0</v>
      </c>
      <c r="K765">
        <f>LARGE(F765:I765,1)+LARGE(F765:I765,2)+LARGE(F765:I765,3)+J765</f>
        <v>174</v>
      </c>
      <c r="L765" t="s">
        <v>898</v>
      </c>
    </row>
    <row r="766" spans="1:12" x14ac:dyDescent="0.35">
      <c r="A766" s="3">
        <v>45</v>
      </c>
      <c r="B766" t="s">
        <v>648</v>
      </c>
      <c r="C766" t="s">
        <v>12</v>
      </c>
      <c r="D766">
        <v>18</v>
      </c>
      <c r="E766" t="s">
        <v>51</v>
      </c>
      <c r="F766">
        <f>ROUND(IF(ISERROR(VLOOKUP($B766&amp;$L766,'1 этап'!$A$4:$K$519,10,FALSE)),0,VLOOKUP($B766&amp;$L766,'1 этап'!$A$4:$K$519,10,FALSE)),2)</f>
        <v>0</v>
      </c>
      <c r="G766">
        <f>ROUND(IF(ISERROR(VLOOKUP($B766&amp;$L766,'2 этап'!$A$2:$J$527,10,FALSE)),0,VLOOKUP($B766&amp;$L766,'2 этап'!$A$2:$J$527,10,FALSE)),2)</f>
        <v>173.6</v>
      </c>
      <c r="H766">
        <f>ROUND(IF(ISERROR(VLOOKUP($B766&amp;$L766,'3 этап'!$A$2:$J$527,9,FALSE)),0,VLOOKUP($B766&amp;$L766,'3 этап'!$A$2:$J$527,9,FALSE)),2)</f>
        <v>0</v>
      </c>
      <c r="I766">
        <f>ROUND(IF(ISERROR(VLOOKUP($B766&amp;$L766,'4 этап'!$A$2:$J$527,7,FALSE)),0,VLOOKUP($B766&amp;$L766,'4 этап'!$A$2:$J$527,7,FALSE)),2)</f>
        <v>0</v>
      </c>
      <c r="J766">
        <f>ROUND(IF(ISERROR(VLOOKUP($B766&amp;$L766,'5 этап'!$A$2:$N$527,13,FALSE)),0,VLOOKUP($B766&amp;$L766,'5 этап'!$A$2:$N$527,13,FALSE)),2)</f>
        <v>0</v>
      </c>
      <c r="K766">
        <f>LARGE(F766:I766,1)+LARGE(F766:I766,2)+LARGE(F766:I766,3)+J766</f>
        <v>173.6</v>
      </c>
      <c r="L766" t="s">
        <v>898</v>
      </c>
    </row>
    <row r="767" spans="1:12" x14ac:dyDescent="0.35">
      <c r="A767" s="3">
        <v>46</v>
      </c>
      <c r="B767" t="s">
        <v>649</v>
      </c>
      <c r="C767" t="s">
        <v>175</v>
      </c>
      <c r="D767" t="s">
        <v>176</v>
      </c>
      <c r="F767">
        <f>ROUND(IF(ISERROR(VLOOKUP($B767&amp;$L767,'1 этап'!$A$4:$K$519,10,FALSE)),0,VLOOKUP($B767&amp;$L767,'1 этап'!$A$4:$K$519,10,FALSE)),2)</f>
        <v>0</v>
      </c>
      <c r="G767">
        <f>ROUND(IF(ISERROR(VLOOKUP($B767&amp;$L767,'2 этап'!$A$2:$J$527,10,FALSE)),0,VLOOKUP($B767&amp;$L767,'2 этап'!$A$2:$J$527,10,FALSE)),2)</f>
        <v>173</v>
      </c>
      <c r="H767">
        <f>ROUND(IF(ISERROR(VLOOKUP($B767&amp;$L767,'3 этап'!$A$2:$J$527,9,FALSE)),0,VLOOKUP($B767&amp;$L767,'3 этап'!$A$2:$J$527,9,FALSE)),2)</f>
        <v>0</v>
      </c>
      <c r="I767">
        <f>ROUND(IF(ISERROR(VLOOKUP($B767&amp;$L767,'4 этап'!$A$2:$J$527,7,FALSE)),0,VLOOKUP($B767&amp;$L767,'4 этап'!$A$2:$J$527,7,FALSE)),2)</f>
        <v>0</v>
      </c>
      <c r="J767">
        <f>ROUND(IF(ISERROR(VLOOKUP($B767&amp;$L767,'5 этап'!$A$2:$N$527,13,FALSE)),0,VLOOKUP($B767&amp;$L767,'5 этап'!$A$2:$N$527,13,FALSE)),2)</f>
        <v>0</v>
      </c>
      <c r="K767">
        <f>LARGE(F767:I767,1)+LARGE(F767:I767,2)+LARGE(F767:I767,3)+J767</f>
        <v>173</v>
      </c>
      <c r="L767" t="s">
        <v>898</v>
      </c>
    </row>
    <row r="768" spans="1:12" x14ac:dyDescent="0.35">
      <c r="A768" s="3">
        <v>47</v>
      </c>
      <c r="B768" t="s">
        <v>807</v>
      </c>
      <c r="C768" t="s">
        <v>12</v>
      </c>
      <c r="D768">
        <v>18</v>
      </c>
      <c r="E768" t="s">
        <v>22</v>
      </c>
      <c r="F768">
        <f>ROUND(IF(ISERROR(VLOOKUP($B768&amp;$L768,'1 этап'!$A$4:$K$519,10,FALSE)),0,VLOOKUP($B768&amp;$L768,'1 этап'!$A$4:$K$519,10,FALSE)),2)</f>
        <v>0</v>
      </c>
      <c r="G768">
        <f>ROUND(IF(ISERROR(VLOOKUP($B768&amp;$L768,'2 этап'!$A$2:$J$527,10,FALSE)),0,VLOOKUP($B768&amp;$L768,'2 этап'!$A$2:$J$527,10,FALSE)),2)</f>
        <v>0</v>
      </c>
      <c r="H768">
        <f>ROUND(IF(ISERROR(VLOOKUP($B768&amp;$L768,'3 этап'!$A$2:$J$527,9,FALSE)),0,VLOOKUP($B768&amp;$L768,'3 этап'!$A$2:$J$527,9,FALSE)),2)</f>
        <v>169.5</v>
      </c>
      <c r="I768">
        <f>ROUND(IF(ISERROR(VLOOKUP($B768&amp;$L768,'4 этап'!$A$2:$J$527,7,FALSE)),0,VLOOKUP($B768&amp;$L768,'4 этап'!$A$2:$J$527,7,FALSE)),2)</f>
        <v>0</v>
      </c>
      <c r="J768">
        <f>ROUND(IF(ISERROR(VLOOKUP($B768&amp;$L768,'5 этап'!$A$2:$N$527,13,FALSE)),0,VLOOKUP($B768&amp;$L768,'5 этап'!$A$2:$N$527,13,FALSE)),2)</f>
        <v>0</v>
      </c>
      <c r="K768">
        <f>LARGE(F768:I768,1)+LARGE(F768:I768,2)+LARGE(F768:I768,3)+J768</f>
        <v>169.5</v>
      </c>
      <c r="L768" t="s">
        <v>898</v>
      </c>
    </row>
    <row r="769" spans="1:12" x14ac:dyDescent="0.35">
      <c r="A769" s="3">
        <v>48</v>
      </c>
      <c r="B769" t="s">
        <v>808</v>
      </c>
      <c r="C769" t="s">
        <v>12</v>
      </c>
      <c r="D769">
        <v>18</v>
      </c>
      <c r="E769" t="s">
        <v>51</v>
      </c>
      <c r="F769">
        <f>ROUND(IF(ISERROR(VLOOKUP($B769&amp;$L769,'1 этап'!$A$4:$K$519,10,FALSE)),0,VLOOKUP($B769&amp;$L769,'1 этап'!$A$4:$K$519,10,FALSE)),2)</f>
        <v>0</v>
      </c>
      <c r="G769">
        <f>ROUND(IF(ISERROR(VLOOKUP($B769&amp;$L769,'2 этап'!$A$2:$J$527,10,FALSE)),0,VLOOKUP($B769&amp;$L769,'2 этап'!$A$2:$J$527,10,FALSE)),2)</f>
        <v>0</v>
      </c>
      <c r="H769">
        <f>ROUND(IF(ISERROR(VLOOKUP($B769&amp;$L769,'3 этап'!$A$2:$J$527,9,FALSE)),0,VLOOKUP($B769&amp;$L769,'3 этап'!$A$2:$J$527,9,FALSE)),2)</f>
        <v>168.2</v>
      </c>
      <c r="I769">
        <f>ROUND(IF(ISERROR(VLOOKUP($B769&amp;$L769,'4 этап'!$A$2:$J$527,7,FALSE)),0,VLOOKUP($B769&amp;$L769,'4 этап'!$A$2:$J$527,7,FALSE)),2)</f>
        <v>0</v>
      </c>
      <c r="J769">
        <f>ROUND(IF(ISERROR(VLOOKUP($B769&amp;$L769,'5 этап'!$A$2:$N$527,13,FALSE)),0,VLOOKUP($B769&amp;$L769,'5 этап'!$A$2:$N$527,13,FALSE)),2)</f>
        <v>0</v>
      </c>
      <c r="K769">
        <f>LARGE(F769:I769,1)+LARGE(F769:I769,2)+LARGE(F769:I769,3)+J769</f>
        <v>168.2</v>
      </c>
      <c r="L769" t="s">
        <v>898</v>
      </c>
    </row>
    <row r="770" spans="1:12" x14ac:dyDescent="0.35">
      <c r="A770" s="3">
        <v>49</v>
      </c>
      <c r="B770" t="s">
        <v>809</v>
      </c>
      <c r="C770" t="s">
        <v>810</v>
      </c>
      <c r="D770" t="s">
        <v>811</v>
      </c>
      <c r="F770">
        <f>ROUND(IF(ISERROR(VLOOKUP($B770&amp;$L770,'1 этап'!$A$4:$K$519,10,FALSE)),0,VLOOKUP($B770&amp;$L770,'1 этап'!$A$4:$K$519,10,FALSE)),2)</f>
        <v>0</v>
      </c>
      <c r="G770">
        <f>ROUND(IF(ISERROR(VLOOKUP($B770&amp;$L770,'2 этап'!$A$2:$J$527,10,FALSE)),0,VLOOKUP($B770&amp;$L770,'2 этап'!$A$2:$J$527,10,FALSE)),2)</f>
        <v>0</v>
      </c>
      <c r="H770">
        <f>ROUND(IF(ISERROR(VLOOKUP($B770&amp;$L770,'3 этап'!$A$2:$J$527,9,FALSE)),0,VLOOKUP($B770&amp;$L770,'3 этап'!$A$2:$J$527,9,FALSE)),2)</f>
        <v>167.8</v>
      </c>
      <c r="I770">
        <f>ROUND(IF(ISERROR(VLOOKUP($B770&amp;$L770,'4 этап'!$A$2:$J$527,7,FALSE)),0,VLOOKUP($B770&amp;$L770,'4 этап'!$A$2:$J$527,7,FALSE)),2)</f>
        <v>0</v>
      </c>
      <c r="J770">
        <f>ROUND(IF(ISERROR(VLOOKUP($B770&amp;$L770,'5 этап'!$A$2:$N$527,13,FALSE)),0,VLOOKUP($B770&amp;$L770,'5 этап'!$A$2:$N$527,13,FALSE)),2)</f>
        <v>0</v>
      </c>
      <c r="K770">
        <f>LARGE(F770:I770,1)+LARGE(F770:I770,2)+LARGE(F770:I770,3)+J770</f>
        <v>167.8</v>
      </c>
      <c r="L770" t="s">
        <v>898</v>
      </c>
    </row>
    <row r="771" spans="1:12" x14ac:dyDescent="0.35">
      <c r="A771" s="3">
        <v>50</v>
      </c>
      <c r="B771" t="s">
        <v>656</v>
      </c>
      <c r="C771" t="s">
        <v>12</v>
      </c>
      <c r="D771">
        <v>18</v>
      </c>
      <c r="E771" t="s">
        <v>34</v>
      </c>
      <c r="F771">
        <f>ROUND(IF(ISERROR(VLOOKUP($B771&amp;$L771,'1 этап'!$A$4:$K$519,10,FALSE)),0,VLOOKUP($B771&amp;$L771,'1 этап'!$A$4:$K$519,10,FALSE)),2)</f>
        <v>0</v>
      </c>
      <c r="G771">
        <f>ROUND(IF(ISERROR(VLOOKUP($B771&amp;$L771,'2 этап'!$A$2:$J$527,10,FALSE)),0,VLOOKUP($B771&amp;$L771,'2 этап'!$A$2:$J$527,10,FALSE)),2)</f>
        <v>160.80000000000001</v>
      </c>
      <c r="H771">
        <f>ROUND(IF(ISERROR(VLOOKUP($B771&amp;$L771,'3 этап'!$A$2:$J$527,9,FALSE)),0,VLOOKUP($B771&amp;$L771,'3 этап'!$A$2:$J$527,9,FALSE)),2)</f>
        <v>0</v>
      </c>
      <c r="I771">
        <f>ROUND(IF(ISERROR(VLOOKUP($B771&amp;$L771,'4 этап'!$A$2:$J$527,7,FALSE)),0,VLOOKUP($B771&amp;$L771,'4 этап'!$A$2:$J$527,7,FALSE)),2)</f>
        <v>0</v>
      </c>
      <c r="J771">
        <f>ROUND(IF(ISERROR(VLOOKUP($B771&amp;$L771,'5 этап'!$A$2:$N$527,13,FALSE)),0,VLOOKUP($B771&amp;$L771,'5 этап'!$A$2:$N$527,13,FALSE)),2)</f>
        <v>0</v>
      </c>
      <c r="K771">
        <f>LARGE(F771:I771,1)+LARGE(F771:I771,2)+LARGE(F771:I771,3)+J771</f>
        <v>160.80000000000001</v>
      </c>
      <c r="L771" t="s">
        <v>898</v>
      </c>
    </row>
    <row r="772" spans="1:12" x14ac:dyDescent="0.35">
      <c r="A772" s="3">
        <v>51</v>
      </c>
      <c r="B772" t="s">
        <v>813</v>
      </c>
      <c r="C772" t="s">
        <v>12</v>
      </c>
      <c r="D772">
        <v>18</v>
      </c>
      <c r="E772" t="s">
        <v>27</v>
      </c>
      <c r="F772">
        <f>ROUND(IF(ISERROR(VLOOKUP($B772&amp;$L772,'1 этап'!$A$4:$K$519,10,FALSE)),0,VLOOKUP($B772&amp;$L772,'1 этап'!$A$4:$K$519,10,FALSE)),2)</f>
        <v>0</v>
      </c>
      <c r="G772">
        <f>ROUND(IF(ISERROR(VLOOKUP($B772&amp;$L772,'2 этап'!$A$2:$J$527,10,FALSE)),0,VLOOKUP($B772&amp;$L772,'2 этап'!$A$2:$J$527,10,FALSE)),2)</f>
        <v>0</v>
      </c>
      <c r="H772">
        <f>ROUND(IF(ISERROR(VLOOKUP($B772&amp;$L772,'3 этап'!$A$2:$J$527,9,FALSE)),0,VLOOKUP($B772&amp;$L772,'3 этап'!$A$2:$J$527,9,FALSE)),2)</f>
        <v>152.6</v>
      </c>
      <c r="I772">
        <f>ROUND(IF(ISERROR(VLOOKUP($B772&amp;$L772,'4 этап'!$A$2:$J$527,7,FALSE)),0,VLOOKUP($B772&amp;$L772,'4 этап'!$A$2:$J$527,7,FALSE)),2)</f>
        <v>0</v>
      </c>
      <c r="J772">
        <f>ROUND(IF(ISERROR(VLOOKUP($B772&amp;$L772,'5 этап'!$A$2:$N$527,13,FALSE)),0,VLOOKUP($B772&amp;$L772,'5 этап'!$A$2:$N$527,13,FALSE)),2)</f>
        <v>0</v>
      </c>
      <c r="K772">
        <f>LARGE(F772:I772,1)+LARGE(F772:I772,2)+LARGE(F772:I772,3)+J772</f>
        <v>152.6</v>
      </c>
      <c r="L772" t="s">
        <v>898</v>
      </c>
    </row>
    <row r="773" spans="1:12" x14ac:dyDescent="0.35">
      <c r="A773" s="3">
        <v>52</v>
      </c>
      <c r="B773" t="s">
        <v>496</v>
      </c>
      <c r="C773" t="s">
        <v>497</v>
      </c>
      <c r="D773" t="s">
        <v>498</v>
      </c>
      <c r="E773" t="s">
        <v>499</v>
      </c>
      <c r="F773">
        <f>ROUND(IF(ISERROR(VLOOKUP($B773&amp;$L773,'1 этап'!$A$4:$K$519,10,FALSE)),0,VLOOKUP($B773&amp;$L773,'1 этап'!$A$4:$K$519,10,FALSE)),2)</f>
        <v>150.19999999999999</v>
      </c>
      <c r="G773">
        <f>ROUND(IF(ISERROR(VLOOKUP($B773&amp;$L773,'2 этап'!$A$2:$J$527,10,FALSE)),0,VLOOKUP($B773&amp;$L773,'2 этап'!$A$2:$J$527,10,FALSE)),2)</f>
        <v>0</v>
      </c>
      <c r="H773">
        <f>ROUND(IF(ISERROR(VLOOKUP($B773&amp;$L773,'3 этап'!$A$2:$J$527,9,FALSE)),0,VLOOKUP($B773&amp;$L773,'3 этап'!$A$2:$J$527,9,FALSE)),2)</f>
        <v>0</v>
      </c>
      <c r="I773">
        <f>ROUND(IF(ISERROR(VLOOKUP($B773&amp;$L773,'4 этап'!$A$2:$J$527,7,FALSE)),0,VLOOKUP($B773&amp;$L773,'4 этап'!$A$2:$J$527,7,FALSE)),2)</f>
        <v>0</v>
      </c>
      <c r="J773">
        <f>ROUND(IF(ISERROR(VLOOKUP($B773&amp;$L773,'5 этап'!$A$2:$N$527,13,FALSE)),0,VLOOKUP($B773&amp;$L773,'5 этап'!$A$2:$N$527,13,FALSE)),2)</f>
        <v>0</v>
      </c>
      <c r="K773">
        <f>LARGE(F773:I773,1)+LARGE(F773:I773,2)+LARGE(F773:I773,3)+J773</f>
        <v>150.19999999999999</v>
      </c>
      <c r="L773" t="s">
        <v>898</v>
      </c>
    </row>
    <row r="774" spans="1:12" x14ac:dyDescent="0.35">
      <c r="A774" s="3">
        <v>53</v>
      </c>
      <c r="B774" t="s">
        <v>500</v>
      </c>
      <c r="C774" t="s">
        <v>12</v>
      </c>
      <c r="D774">
        <v>18</v>
      </c>
      <c r="E774" t="s">
        <v>27</v>
      </c>
      <c r="F774">
        <f>ROUND(IF(ISERROR(VLOOKUP($B774&amp;$L774,'1 этап'!$A$4:$K$519,10,FALSE)),0,VLOOKUP($B774&amp;$L774,'1 этап'!$A$4:$K$519,10,FALSE)),2)</f>
        <v>147.69999999999999</v>
      </c>
      <c r="G774">
        <f>ROUND(IF(ISERROR(VLOOKUP($B774&amp;$L774,'2 этап'!$A$2:$J$527,10,FALSE)),0,VLOOKUP($B774&amp;$L774,'2 этап'!$A$2:$J$527,10,FALSE)),2)</f>
        <v>0</v>
      </c>
      <c r="H774">
        <f>ROUND(IF(ISERROR(VLOOKUP($B774&amp;$L774,'3 этап'!$A$2:$J$527,9,FALSE)),0,VLOOKUP($B774&amp;$L774,'3 этап'!$A$2:$J$527,9,FALSE)),2)</f>
        <v>0</v>
      </c>
      <c r="I774">
        <f>ROUND(IF(ISERROR(VLOOKUP($B774&amp;$L774,'4 этап'!$A$2:$J$527,7,FALSE)),0,VLOOKUP($B774&amp;$L774,'4 этап'!$A$2:$J$527,7,FALSE)),2)</f>
        <v>0</v>
      </c>
      <c r="J774">
        <f>ROUND(IF(ISERROR(VLOOKUP($B774&amp;$L774,'5 этап'!$A$2:$N$527,13,FALSE)),0,VLOOKUP($B774&amp;$L774,'5 этап'!$A$2:$N$527,13,FALSE)),2)</f>
        <v>0</v>
      </c>
      <c r="K774">
        <f>LARGE(F774:I774,1)+LARGE(F774:I774,2)+LARGE(F774:I774,3)+J774</f>
        <v>147.69999999999999</v>
      </c>
      <c r="L774" t="s">
        <v>898</v>
      </c>
    </row>
    <row r="775" spans="1:12" x14ac:dyDescent="0.35">
      <c r="A775" s="3">
        <v>54</v>
      </c>
      <c r="B775" t="s">
        <v>506</v>
      </c>
      <c r="C775" t="s">
        <v>497</v>
      </c>
      <c r="D775" t="s">
        <v>498</v>
      </c>
      <c r="E775" t="s">
        <v>499</v>
      </c>
      <c r="F775">
        <f>ROUND(IF(ISERROR(VLOOKUP($B775&amp;$L775,'1 этап'!$A$4:$K$519,10,FALSE)),0,VLOOKUP($B775&amp;$L775,'1 этап'!$A$4:$K$519,10,FALSE)),2)</f>
        <v>0</v>
      </c>
      <c r="G775">
        <f>ROUND(IF(ISERROR(VLOOKUP($B775&amp;$L775,'2 этап'!$A$2:$J$527,10,FALSE)),0,VLOOKUP($B775&amp;$L775,'2 этап'!$A$2:$J$527,10,FALSE)),2)</f>
        <v>146.30000000000001</v>
      </c>
      <c r="H775">
        <f>ROUND(IF(ISERROR(VLOOKUP($B775&amp;$L775,'3 этап'!$A$2:$J$527,9,FALSE)),0,VLOOKUP($B775&amp;$L775,'3 этап'!$A$2:$J$527,9,FALSE)),2)</f>
        <v>0</v>
      </c>
      <c r="I775">
        <f>ROUND(IF(ISERROR(VLOOKUP($B775&amp;$L775,'4 этап'!$A$2:$J$527,7,FALSE)),0,VLOOKUP($B775&amp;$L775,'4 этап'!$A$2:$J$527,7,FALSE)),2)</f>
        <v>0</v>
      </c>
      <c r="J775">
        <f>ROUND(IF(ISERROR(VLOOKUP($B775&amp;$L775,'5 этап'!$A$2:$N$527,13,FALSE)),0,VLOOKUP($B775&amp;$L775,'5 этап'!$A$2:$N$527,13,FALSE)),2)</f>
        <v>0</v>
      </c>
      <c r="K775">
        <f>LARGE(F775:I775,1)+LARGE(F775:I775,2)+LARGE(F775:I775,3)+J775</f>
        <v>146.30000000000001</v>
      </c>
      <c r="L775" t="s">
        <v>898</v>
      </c>
    </row>
    <row r="776" spans="1:12" x14ac:dyDescent="0.35">
      <c r="A776" s="3">
        <v>55</v>
      </c>
      <c r="B776" t="s">
        <v>512</v>
      </c>
      <c r="C776" t="s">
        <v>12</v>
      </c>
      <c r="D776">
        <v>18</v>
      </c>
      <c r="E776" t="s">
        <v>53</v>
      </c>
      <c r="F776">
        <f>ROUND(IF(ISERROR(VLOOKUP($B776&amp;$L776,'1 этап'!$A$4:$K$519,10,FALSE)),0,VLOOKUP($B776&amp;$L776,'1 этап'!$A$4:$K$519,10,FALSE)),2)</f>
        <v>0</v>
      </c>
      <c r="G776">
        <f>ROUND(IF(ISERROR(VLOOKUP($B776&amp;$L776,'2 этап'!$A$2:$J$527,10,FALSE)),0,VLOOKUP($B776&amp;$L776,'2 этап'!$A$2:$J$527,10,FALSE)),2)</f>
        <v>125.8</v>
      </c>
      <c r="H776">
        <f>ROUND(IF(ISERROR(VLOOKUP($B776&amp;$L776,'3 этап'!$A$2:$J$527,9,FALSE)),0,VLOOKUP($B776&amp;$L776,'3 этап'!$A$2:$J$527,9,FALSE)),2)</f>
        <v>0</v>
      </c>
      <c r="I776">
        <f>ROUND(IF(ISERROR(VLOOKUP($B776&amp;$L776,'4 этап'!$A$2:$J$527,7,FALSE)),0,VLOOKUP($B776&amp;$L776,'4 этап'!$A$2:$J$527,7,FALSE)),2)</f>
        <v>0</v>
      </c>
      <c r="J776">
        <f>ROUND(IF(ISERROR(VLOOKUP($B776&amp;$L776,'5 этап'!$A$2:$N$527,13,FALSE)),0,VLOOKUP($B776&amp;$L776,'5 этап'!$A$2:$N$527,13,FALSE)),2)</f>
        <v>0</v>
      </c>
      <c r="K776">
        <f>LARGE(F776:I776,1)+LARGE(F776:I776,2)+LARGE(F776:I776,3)+J776</f>
        <v>125.8</v>
      </c>
      <c r="L776" t="s">
        <v>898</v>
      </c>
    </row>
    <row r="777" spans="1:12" x14ac:dyDescent="0.35">
      <c r="A777" s="3">
        <v>56</v>
      </c>
      <c r="B777" t="s">
        <v>814</v>
      </c>
      <c r="C777" t="s">
        <v>810</v>
      </c>
      <c r="D777" t="s">
        <v>811</v>
      </c>
      <c r="F777">
        <f>ROUND(IF(ISERROR(VLOOKUP($B777&amp;$L777,'1 этап'!$A$4:$K$519,10,FALSE)),0,VLOOKUP($B777&amp;$L777,'1 этап'!$A$4:$K$519,10,FALSE)),2)</f>
        <v>0</v>
      </c>
      <c r="G777">
        <f>ROUND(IF(ISERROR(VLOOKUP($B777&amp;$L777,'2 этап'!$A$2:$J$527,10,FALSE)),0,VLOOKUP($B777&amp;$L777,'2 этап'!$A$2:$J$527,10,FALSE)),2)</f>
        <v>0</v>
      </c>
      <c r="H777">
        <f>ROUND(IF(ISERROR(VLOOKUP($B777&amp;$L777,'3 этап'!$A$2:$J$527,9,FALSE)),0,VLOOKUP($B777&amp;$L777,'3 этап'!$A$2:$J$527,9,FALSE)),2)</f>
        <v>124.8</v>
      </c>
      <c r="I777">
        <f>ROUND(IF(ISERROR(VLOOKUP($B777&amp;$L777,'4 этап'!$A$2:$J$527,7,FALSE)),0,VLOOKUP($B777&amp;$L777,'4 этап'!$A$2:$J$527,7,FALSE)),2)</f>
        <v>0</v>
      </c>
      <c r="J777">
        <f>ROUND(IF(ISERROR(VLOOKUP($B777&amp;$L777,'5 этап'!$A$2:$N$527,13,FALSE)),0,VLOOKUP($B777&amp;$L777,'5 этап'!$A$2:$N$527,13,FALSE)),2)</f>
        <v>0</v>
      </c>
      <c r="K777">
        <f>LARGE(F777:I777,1)+LARGE(F777:I777,2)+LARGE(F777:I777,3)+J777</f>
        <v>124.8</v>
      </c>
      <c r="L777" t="s">
        <v>898</v>
      </c>
    </row>
    <row r="778" spans="1:12" x14ac:dyDescent="0.35">
      <c r="A778" s="3">
        <v>57</v>
      </c>
      <c r="B778" t="s">
        <v>815</v>
      </c>
      <c r="C778" t="s">
        <v>810</v>
      </c>
      <c r="D778" t="s">
        <v>811</v>
      </c>
      <c r="F778">
        <f>ROUND(IF(ISERROR(VLOOKUP($B778&amp;$L778,'1 этап'!$A$4:$K$519,10,FALSE)),0,VLOOKUP($B778&amp;$L778,'1 этап'!$A$4:$K$519,10,FALSE)),2)</f>
        <v>0</v>
      </c>
      <c r="G778">
        <f>ROUND(IF(ISERROR(VLOOKUP($B778&amp;$L778,'2 этап'!$A$2:$J$527,10,FALSE)),0,VLOOKUP($B778&amp;$L778,'2 этап'!$A$2:$J$527,10,FALSE)),2)</f>
        <v>0</v>
      </c>
      <c r="H778">
        <f>ROUND(IF(ISERROR(VLOOKUP($B778&amp;$L778,'3 этап'!$A$2:$J$527,9,FALSE)),0,VLOOKUP($B778&amp;$L778,'3 этап'!$A$2:$J$527,9,FALSE)),2)</f>
        <v>113.1</v>
      </c>
      <c r="I778">
        <f>ROUND(IF(ISERROR(VLOOKUP($B778&amp;$L778,'4 этап'!$A$2:$J$527,7,FALSE)),0,VLOOKUP($B778&amp;$L778,'4 этап'!$A$2:$J$527,7,FALSE)),2)</f>
        <v>0</v>
      </c>
      <c r="J778">
        <f>ROUND(IF(ISERROR(VLOOKUP($B778&amp;$L778,'5 этап'!$A$2:$N$527,13,FALSE)),0,VLOOKUP($B778&amp;$L778,'5 этап'!$A$2:$N$527,13,FALSE)),2)</f>
        <v>0</v>
      </c>
      <c r="K778">
        <f>LARGE(F778:I778,1)+LARGE(F778:I778,2)+LARGE(F778:I778,3)+J778</f>
        <v>113.1</v>
      </c>
      <c r="L778" t="s">
        <v>898</v>
      </c>
    </row>
    <row r="779" spans="1:12" x14ac:dyDescent="0.35">
      <c r="A779" s="3">
        <v>58</v>
      </c>
      <c r="B779" t="s">
        <v>659</v>
      </c>
      <c r="C779" t="s">
        <v>497</v>
      </c>
      <c r="D779" t="s">
        <v>498</v>
      </c>
      <c r="E779" t="s">
        <v>499</v>
      </c>
      <c r="F779">
        <f>ROUND(IF(ISERROR(VLOOKUP($B779&amp;$L779,'1 этап'!$A$4:$K$519,10,FALSE)),0,VLOOKUP($B779&amp;$L779,'1 этап'!$A$4:$K$519,10,FALSE)),2)</f>
        <v>0</v>
      </c>
      <c r="G779">
        <f>ROUND(IF(ISERROR(VLOOKUP($B779&amp;$L779,'2 этап'!$A$2:$J$527,10,FALSE)),0,VLOOKUP($B779&amp;$L779,'2 этап'!$A$2:$J$527,10,FALSE)),2)</f>
        <v>103.2</v>
      </c>
      <c r="H779">
        <f>ROUND(IF(ISERROR(VLOOKUP($B779&amp;$L779,'3 этап'!$A$2:$J$527,9,FALSE)),0,VLOOKUP($B779&amp;$L779,'3 этап'!$A$2:$J$527,9,FALSE)),2)</f>
        <v>0</v>
      </c>
      <c r="I779">
        <f>ROUND(IF(ISERROR(VLOOKUP($B779&amp;$L779,'4 этап'!$A$2:$J$527,7,FALSE)),0,VLOOKUP($B779&amp;$L779,'4 этап'!$A$2:$J$527,7,FALSE)),2)</f>
        <v>0</v>
      </c>
      <c r="J779">
        <f>ROUND(IF(ISERROR(VLOOKUP($B779&amp;$L779,'5 этап'!$A$2:$N$527,13,FALSE)),0,VLOOKUP($B779&amp;$L779,'5 этап'!$A$2:$N$527,13,FALSE)),2)</f>
        <v>0</v>
      </c>
      <c r="K779">
        <f>LARGE(F779:I779,1)+LARGE(F779:I779,2)+LARGE(F779:I779,3)+J779</f>
        <v>103.2</v>
      </c>
      <c r="L779" t="s">
        <v>898</v>
      </c>
    </row>
    <row r="780" spans="1:12" x14ac:dyDescent="0.35">
      <c r="A780" s="3">
        <v>59</v>
      </c>
      <c r="B780" t="s">
        <v>816</v>
      </c>
      <c r="C780" t="s">
        <v>810</v>
      </c>
      <c r="D780" t="s">
        <v>811</v>
      </c>
      <c r="F780">
        <f>ROUND(IF(ISERROR(VLOOKUP($B780&amp;$L780,'1 этап'!$A$4:$K$519,10,FALSE)),0,VLOOKUP($B780&amp;$L780,'1 этап'!$A$4:$K$519,10,FALSE)),2)</f>
        <v>0</v>
      </c>
      <c r="G780">
        <f>ROUND(IF(ISERROR(VLOOKUP($B780&amp;$L780,'2 этап'!$A$2:$J$527,10,FALSE)),0,VLOOKUP($B780&amp;$L780,'2 этап'!$A$2:$J$527,10,FALSE)),2)</f>
        <v>0</v>
      </c>
      <c r="H780">
        <f>ROUND(IF(ISERROR(VLOOKUP($B780&amp;$L780,'3 этап'!$A$2:$J$527,9,FALSE)),0,VLOOKUP($B780&amp;$L780,'3 этап'!$A$2:$J$527,9,FALSE)),2)</f>
        <v>52.3</v>
      </c>
      <c r="I780">
        <f>ROUND(IF(ISERROR(VLOOKUP($B780&amp;$L780,'4 этап'!$A$2:$J$527,7,FALSE)),0,VLOOKUP($B780&amp;$L780,'4 этап'!$A$2:$J$527,7,FALSE)),2)</f>
        <v>0</v>
      </c>
      <c r="J780">
        <f>ROUND(IF(ISERROR(VLOOKUP($B780&amp;$L780,'5 этап'!$A$2:$N$527,13,FALSE)),0,VLOOKUP($B780&amp;$L780,'5 этап'!$A$2:$N$527,13,FALSE)),2)</f>
        <v>0</v>
      </c>
      <c r="K780">
        <f>LARGE(F780:I780,1)+LARGE(F780:I780,2)+LARGE(F780:I780,3)+J780</f>
        <v>52.3</v>
      </c>
      <c r="L780" t="s">
        <v>898</v>
      </c>
    </row>
    <row r="781" spans="1:12" x14ac:dyDescent="0.35">
      <c r="A781" s="3">
        <v>60</v>
      </c>
      <c r="B781" t="s">
        <v>660</v>
      </c>
      <c r="C781" t="s">
        <v>497</v>
      </c>
      <c r="D781" t="s">
        <v>498</v>
      </c>
      <c r="E781" t="s">
        <v>499</v>
      </c>
      <c r="F781">
        <f>ROUND(IF(ISERROR(VLOOKUP($B781&amp;$L781,'1 этап'!$A$4:$K$519,10,FALSE)),0,VLOOKUP($B781&amp;$L781,'1 этап'!$A$4:$K$519,10,FALSE)),2)</f>
        <v>0</v>
      </c>
      <c r="G781">
        <f>ROUND(IF(ISERROR(VLOOKUP($B781&amp;$L781,'2 этап'!$A$2:$J$527,10,FALSE)),0,VLOOKUP($B781&amp;$L781,'2 этап'!$A$2:$J$527,10,FALSE)),2)</f>
        <v>32.9</v>
      </c>
      <c r="H781">
        <f>ROUND(IF(ISERROR(VLOOKUP($B781&amp;$L781,'3 этап'!$A$2:$J$527,9,FALSE)),0,VLOOKUP($B781&amp;$L781,'3 этап'!$A$2:$J$527,9,FALSE)),2)</f>
        <v>0</v>
      </c>
      <c r="I781">
        <f>ROUND(IF(ISERROR(VLOOKUP($B781&amp;$L781,'4 этап'!$A$2:$J$527,7,FALSE)),0,VLOOKUP($B781&amp;$L781,'4 этап'!$A$2:$J$527,7,FALSE)),2)</f>
        <v>0</v>
      </c>
      <c r="J781">
        <f>ROUND(IF(ISERROR(VLOOKUP($B781&amp;$L781,'5 этап'!$A$2:$N$527,13,FALSE)),0,VLOOKUP($B781&amp;$L781,'5 этап'!$A$2:$N$527,13,FALSE)),2)</f>
        <v>0</v>
      </c>
      <c r="K781">
        <f>LARGE(F781:I781,1)+LARGE(F781:I781,2)+LARGE(F781:I781,3)+J781</f>
        <v>32.9</v>
      </c>
      <c r="L781" t="s">
        <v>898</v>
      </c>
    </row>
    <row r="782" spans="1:12" x14ac:dyDescent="0.35">
      <c r="A782" s="3">
        <v>61</v>
      </c>
      <c r="B782" t="s">
        <v>661</v>
      </c>
      <c r="C782" t="s">
        <v>497</v>
      </c>
      <c r="D782" t="s">
        <v>498</v>
      </c>
      <c r="E782" t="s">
        <v>499</v>
      </c>
      <c r="F782">
        <f>ROUND(IF(ISERROR(VLOOKUP($B782&amp;$L782,'1 этап'!$A$4:$K$519,10,FALSE)),0,VLOOKUP($B782&amp;$L782,'1 этап'!$A$4:$K$519,10,FALSE)),2)</f>
        <v>0</v>
      </c>
      <c r="G782">
        <f>ROUND(IF(ISERROR(VLOOKUP($B782&amp;$L782,'2 этап'!$A$2:$J$527,10,FALSE)),0,VLOOKUP($B782&amp;$L782,'2 этап'!$A$2:$J$527,10,FALSE)),2)</f>
        <v>5.8</v>
      </c>
      <c r="H782">
        <f>ROUND(IF(ISERROR(VLOOKUP($B782&amp;$L782,'3 этап'!$A$2:$J$527,9,FALSE)),0,VLOOKUP($B782&amp;$L782,'3 этап'!$A$2:$J$527,9,FALSE)),2)</f>
        <v>0</v>
      </c>
      <c r="I782">
        <f>ROUND(IF(ISERROR(VLOOKUP($B782&amp;$L782,'4 этап'!$A$2:$J$527,7,FALSE)),0,VLOOKUP($B782&amp;$L782,'4 этап'!$A$2:$J$527,7,FALSE)),2)</f>
        <v>0</v>
      </c>
      <c r="J782">
        <f>ROUND(IF(ISERROR(VLOOKUP($B782&amp;$L782,'5 этап'!$A$2:$N$527,13,FALSE)),0,VLOOKUP($B782&amp;$L782,'5 этап'!$A$2:$N$527,13,FALSE)),2)</f>
        <v>0</v>
      </c>
      <c r="K782">
        <f>LARGE(F782:I782,1)+LARGE(F782:I782,2)+LARGE(F782:I782,3)+J782</f>
        <v>5.8</v>
      </c>
      <c r="L782" t="s">
        <v>898</v>
      </c>
    </row>
    <row r="783" spans="1:12" x14ac:dyDescent="0.35">
      <c r="A783" s="3">
        <v>62</v>
      </c>
      <c r="B783" t="s">
        <v>662</v>
      </c>
      <c r="C783" t="s">
        <v>497</v>
      </c>
      <c r="D783" t="s">
        <v>498</v>
      </c>
      <c r="E783" t="s">
        <v>499</v>
      </c>
      <c r="F783">
        <f>ROUND(IF(ISERROR(VLOOKUP($B783&amp;$L783,'1 этап'!$A$4:$K$519,10,FALSE)),0,VLOOKUP($B783&amp;$L783,'1 этап'!$A$4:$K$519,10,FALSE)),2)</f>
        <v>0</v>
      </c>
      <c r="G783">
        <f>ROUND(IF(ISERROR(VLOOKUP($B783&amp;$L783,'2 этап'!$A$2:$J$527,10,FALSE)),0,VLOOKUP($B783&amp;$L783,'2 этап'!$A$2:$J$527,10,FALSE)),2)</f>
        <v>1</v>
      </c>
      <c r="H783">
        <f>ROUND(IF(ISERROR(VLOOKUP($B783&amp;$L783,'3 этап'!$A$2:$J$527,9,FALSE)),0,VLOOKUP($B783&amp;$L783,'3 этап'!$A$2:$J$527,9,FALSE)),2)</f>
        <v>0</v>
      </c>
      <c r="I783">
        <f>ROUND(IF(ISERROR(VLOOKUP($B783&amp;$L783,'4 этап'!$A$2:$J$527,7,FALSE)),0,VLOOKUP($B783&amp;$L783,'4 этап'!$A$2:$J$527,7,FALSE)),2)</f>
        <v>0</v>
      </c>
      <c r="J783">
        <f>ROUND(IF(ISERROR(VLOOKUP($B783&amp;$L783,'5 этап'!$A$2:$N$527,13,FALSE)),0,VLOOKUP($B783&amp;$L783,'5 этап'!$A$2:$N$527,13,FALSE)),2)</f>
        <v>0</v>
      </c>
      <c r="K783">
        <f>LARGE(F783:I783,1)+LARGE(F783:I783,2)+LARGE(F783:I783,3)+J783</f>
        <v>1</v>
      </c>
      <c r="L783" t="s">
        <v>898</v>
      </c>
    </row>
    <row r="784" spans="1:12" x14ac:dyDescent="0.35">
      <c r="A784" s="3">
        <v>63</v>
      </c>
      <c r="B784" t="s">
        <v>817</v>
      </c>
      <c r="C784" t="s">
        <v>810</v>
      </c>
      <c r="D784" t="s">
        <v>811</v>
      </c>
      <c r="F784">
        <f>ROUND(IF(ISERROR(VLOOKUP($B784&amp;$L784,'1 этап'!$A$4:$K$519,10,FALSE)),0,VLOOKUP($B784&amp;$L784,'1 этап'!$A$4:$K$519,10,FALSE)),2)</f>
        <v>0</v>
      </c>
      <c r="G784">
        <f>ROUND(IF(ISERROR(VLOOKUP($B784&amp;$L784,'2 этап'!$A$2:$J$527,10,FALSE)),0,VLOOKUP($B784&amp;$L784,'2 этап'!$A$2:$J$527,10,FALSE)),2)</f>
        <v>0</v>
      </c>
      <c r="H784">
        <f>ROUND(IF(ISERROR(VLOOKUP($B784&amp;$L784,'3 этап'!$A$2:$J$527,9,FALSE)),0,VLOOKUP($B784&amp;$L784,'3 этап'!$A$2:$J$527,9,FALSE)),2)</f>
        <v>0</v>
      </c>
      <c r="I784">
        <f>ROUND(IF(ISERROR(VLOOKUP($B784&amp;$L784,'4 этап'!$A$2:$J$527,7,FALSE)),0,VLOOKUP($B784&amp;$L784,'4 этап'!$A$2:$J$527,7,FALSE)),2)</f>
        <v>0</v>
      </c>
      <c r="J784">
        <f>ROUND(IF(ISERROR(VLOOKUP($B784&amp;$L784,'5 этап'!$A$2:$N$527,13,FALSE)),0,VLOOKUP($B784&amp;$L784,'5 этап'!$A$2:$N$527,13,FALSE)),2)</f>
        <v>0</v>
      </c>
      <c r="K784">
        <f>LARGE(F784:I784,1)+LARGE(F784:I784,2)+LARGE(F784:I784,3)+J784</f>
        <v>0</v>
      </c>
      <c r="L784" t="s">
        <v>898</v>
      </c>
    </row>
    <row r="785" spans="1:12" x14ac:dyDescent="0.35">
      <c r="A785" s="3">
        <v>64</v>
      </c>
      <c r="B785" t="s">
        <v>818</v>
      </c>
      <c r="C785" t="s">
        <v>810</v>
      </c>
      <c r="D785" t="s">
        <v>811</v>
      </c>
      <c r="F785">
        <f>ROUND(IF(ISERROR(VLOOKUP($B785&amp;$L785,'1 этап'!$A$4:$K$519,10,FALSE)),0,VLOOKUP($B785&amp;$L785,'1 этап'!$A$4:$K$519,10,FALSE)),2)</f>
        <v>0</v>
      </c>
      <c r="G785">
        <f>ROUND(IF(ISERROR(VLOOKUP($B785&amp;$L785,'2 этап'!$A$2:$J$527,10,FALSE)),0,VLOOKUP($B785&amp;$L785,'2 этап'!$A$2:$J$527,10,FALSE)),2)</f>
        <v>0</v>
      </c>
      <c r="H785">
        <f>ROUND(IF(ISERROR(VLOOKUP($B785&amp;$L785,'3 этап'!$A$2:$J$527,9,FALSE)),0,VLOOKUP($B785&amp;$L785,'3 этап'!$A$2:$J$527,9,FALSE)),2)</f>
        <v>0</v>
      </c>
      <c r="I785">
        <f>ROUND(IF(ISERROR(VLOOKUP($B785&amp;$L785,'4 этап'!$A$2:$J$527,7,FALSE)),0,VLOOKUP($B785&amp;$L785,'4 этап'!$A$2:$J$527,7,FALSE)),2)</f>
        <v>0</v>
      </c>
      <c r="J785">
        <f>ROUND(IF(ISERROR(VLOOKUP($B785&amp;$L785,'5 этап'!$A$2:$N$527,13,FALSE)),0,VLOOKUP($B785&amp;$L785,'5 этап'!$A$2:$N$527,13,FALSE)),2)</f>
        <v>0</v>
      </c>
      <c r="K785">
        <f>LARGE(F785:I785,1)+LARGE(F785:I785,2)+LARGE(F785:I785,3)+J785</f>
        <v>0</v>
      </c>
      <c r="L785" t="s">
        <v>898</v>
      </c>
    </row>
    <row r="786" spans="1:12" x14ac:dyDescent="0.35">
      <c r="A786" s="3">
        <v>65</v>
      </c>
      <c r="B786" t="s">
        <v>507</v>
      </c>
      <c r="C786" t="s">
        <v>508</v>
      </c>
      <c r="D786" t="s">
        <v>509</v>
      </c>
      <c r="E786" t="s">
        <v>191</v>
      </c>
      <c r="F786">
        <f>ROUND(IF(ISERROR(VLOOKUP($B786&amp;$L786,'1 этап'!$A$4:$K$519,10,FALSE)),0,VLOOKUP($B786&amp;$L786,'1 этап'!$A$4:$K$519,10,FALSE)),2)</f>
        <v>0</v>
      </c>
      <c r="G786">
        <f>ROUND(IF(ISERROR(VLOOKUP($B786&amp;$L786,'2 этап'!$A$2:$J$527,10,FALSE)),0,VLOOKUP($B786&amp;$L786,'2 этап'!$A$2:$J$527,10,FALSE)),2)</f>
        <v>0</v>
      </c>
      <c r="H786">
        <f>ROUND(IF(ISERROR(VLOOKUP($B786&amp;$L786,'3 этап'!$A$2:$J$527,9,FALSE)),0,VLOOKUP($B786&amp;$L786,'3 этап'!$A$2:$J$527,9,FALSE)),2)</f>
        <v>0</v>
      </c>
      <c r="I786">
        <f>ROUND(IF(ISERROR(VLOOKUP($B786&amp;$L786,'4 этап'!$A$2:$J$527,7,FALSE)),0,VLOOKUP($B786&amp;$L786,'4 этап'!$A$2:$J$527,7,FALSE)),2)</f>
        <v>0</v>
      </c>
      <c r="J786">
        <f>ROUND(IF(ISERROR(VLOOKUP($B786&amp;$L786,'5 этап'!$A$2:$N$527,13,FALSE)),0,VLOOKUP($B786&amp;$L786,'5 этап'!$A$2:$N$527,13,FALSE)),2)</f>
        <v>0</v>
      </c>
      <c r="K786">
        <f>LARGE(F786:I786,1)+LARGE(F786:I786,2)+LARGE(F786:I786,3)+J786</f>
        <v>0</v>
      </c>
      <c r="L786" t="s">
        <v>898</v>
      </c>
    </row>
    <row r="787" spans="1:12" x14ac:dyDescent="0.35">
      <c r="A787" s="3">
        <v>66</v>
      </c>
      <c r="B787" t="s">
        <v>510</v>
      </c>
      <c r="C787" t="s">
        <v>497</v>
      </c>
      <c r="D787" t="s">
        <v>498</v>
      </c>
      <c r="E787" t="s">
        <v>499</v>
      </c>
      <c r="F787">
        <f>ROUND(IF(ISERROR(VLOOKUP($B787&amp;$L787,'1 этап'!$A$4:$K$519,10,FALSE)),0,VLOOKUP($B787&amp;$L787,'1 этап'!$A$4:$K$519,10,FALSE)),2)</f>
        <v>0</v>
      </c>
      <c r="G787">
        <f>ROUND(IF(ISERROR(VLOOKUP($B787&amp;$L787,'2 этап'!$A$2:$J$527,10,FALSE)),0,VLOOKUP($B787&amp;$L787,'2 этап'!$A$2:$J$527,10,FALSE)),2)</f>
        <v>0</v>
      </c>
      <c r="H787">
        <f>ROUND(IF(ISERROR(VLOOKUP($B787&amp;$L787,'3 этап'!$A$2:$J$527,9,FALSE)),0,VLOOKUP($B787&amp;$L787,'3 этап'!$A$2:$J$527,9,FALSE)),2)</f>
        <v>0</v>
      </c>
      <c r="I787">
        <f>ROUND(IF(ISERROR(VLOOKUP($B787&amp;$L787,'4 этап'!$A$2:$J$527,7,FALSE)),0,VLOOKUP($B787&amp;$L787,'4 этап'!$A$2:$J$527,7,FALSE)),2)</f>
        <v>0</v>
      </c>
      <c r="J787">
        <f>ROUND(IF(ISERROR(VLOOKUP($B787&amp;$L787,'5 этап'!$A$2:$N$527,13,FALSE)),0,VLOOKUP($B787&amp;$L787,'5 этап'!$A$2:$N$527,13,FALSE)),2)</f>
        <v>0</v>
      </c>
      <c r="K787">
        <f>LARGE(F787:I787,1)+LARGE(F787:I787,2)+LARGE(F787:I787,3)+J787</f>
        <v>0</v>
      </c>
      <c r="L787" t="s">
        <v>898</v>
      </c>
    </row>
    <row r="788" spans="1:12" x14ac:dyDescent="0.35">
      <c r="A788" s="3">
        <v>67</v>
      </c>
      <c r="B788" t="s">
        <v>511</v>
      </c>
      <c r="C788" t="s">
        <v>12</v>
      </c>
      <c r="D788">
        <v>18</v>
      </c>
      <c r="E788" t="s">
        <v>25</v>
      </c>
      <c r="F788">
        <f>ROUND(IF(ISERROR(VLOOKUP($B788&amp;$L788,'1 этап'!$A$4:$K$519,10,FALSE)),0,VLOOKUP($B788&amp;$L788,'1 этап'!$A$4:$K$519,10,FALSE)),2)</f>
        <v>0</v>
      </c>
      <c r="G788">
        <f>ROUND(IF(ISERROR(VLOOKUP($B788&amp;$L788,'2 этап'!$A$2:$J$527,10,FALSE)),0,VLOOKUP($B788&amp;$L788,'2 этап'!$A$2:$J$527,10,FALSE)),2)</f>
        <v>0</v>
      </c>
      <c r="H788">
        <f>ROUND(IF(ISERROR(VLOOKUP($B788&amp;$L788,'3 этап'!$A$2:$J$527,9,FALSE)),0,VLOOKUP($B788&amp;$L788,'3 этап'!$A$2:$J$527,9,FALSE)),2)</f>
        <v>0</v>
      </c>
      <c r="I788">
        <f>ROUND(IF(ISERROR(VLOOKUP($B788&amp;$L788,'4 этап'!$A$2:$J$527,7,FALSE)),0,VLOOKUP($B788&amp;$L788,'4 этап'!$A$2:$J$527,7,FALSE)),2)</f>
        <v>0</v>
      </c>
      <c r="J788">
        <f>ROUND(IF(ISERROR(VLOOKUP($B788&amp;$L788,'5 этап'!$A$2:$N$527,13,FALSE)),0,VLOOKUP($B788&amp;$L788,'5 этап'!$A$2:$N$527,13,FALSE)),2)</f>
        <v>0</v>
      </c>
      <c r="K788">
        <f>LARGE(F788:I788,1)+LARGE(F788:I788,2)+LARGE(F788:I788,3)+J788</f>
        <v>0</v>
      </c>
      <c r="L788" t="s">
        <v>898</v>
      </c>
    </row>
    <row r="789" spans="1:12" x14ac:dyDescent="0.35">
      <c r="A789" s="3">
        <v>68</v>
      </c>
      <c r="B789" t="s">
        <v>513</v>
      </c>
      <c r="C789" t="s">
        <v>497</v>
      </c>
      <c r="D789" t="s">
        <v>498</v>
      </c>
      <c r="E789" t="s">
        <v>499</v>
      </c>
      <c r="F789">
        <f>ROUND(IF(ISERROR(VLOOKUP($B789&amp;$L789,'1 этап'!$A$4:$K$519,10,FALSE)),0,VLOOKUP($B789&amp;$L789,'1 этап'!$A$4:$K$519,10,FALSE)),2)</f>
        <v>0</v>
      </c>
      <c r="G789">
        <f>ROUND(IF(ISERROR(VLOOKUP($B789&amp;$L789,'2 этап'!$A$2:$J$527,10,FALSE)),0,VLOOKUP($B789&amp;$L789,'2 этап'!$A$2:$J$527,10,FALSE)),2)</f>
        <v>0</v>
      </c>
      <c r="H789">
        <f>ROUND(IF(ISERROR(VLOOKUP($B789&amp;$L789,'3 этап'!$A$2:$J$527,9,FALSE)),0,VLOOKUP($B789&amp;$L789,'3 этап'!$A$2:$J$527,9,FALSE)),2)</f>
        <v>0</v>
      </c>
      <c r="I789">
        <f>ROUND(IF(ISERROR(VLOOKUP($B789&amp;$L789,'4 этап'!$A$2:$J$527,7,FALSE)),0,VLOOKUP($B789&amp;$L789,'4 этап'!$A$2:$J$527,7,FALSE)),2)</f>
        <v>0</v>
      </c>
      <c r="J789">
        <f>ROUND(IF(ISERROR(VLOOKUP($B789&amp;$L789,'5 этап'!$A$2:$N$527,13,FALSE)),0,VLOOKUP($B789&amp;$L789,'5 этап'!$A$2:$N$527,13,FALSE)),2)</f>
        <v>0</v>
      </c>
      <c r="K789">
        <f>LARGE(F789:I789,1)+LARGE(F789:I789,2)+LARGE(F789:I789,3)+J789</f>
        <v>0</v>
      </c>
      <c r="L789" t="s">
        <v>898</v>
      </c>
    </row>
    <row r="790" spans="1:12" x14ac:dyDescent="0.35">
      <c r="A790" s="3">
        <v>69</v>
      </c>
      <c r="B790" t="s">
        <v>663</v>
      </c>
      <c r="C790" t="s">
        <v>12</v>
      </c>
      <c r="D790">
        <v>18</v>
      </c>
      <c r="E790" t="s">
        <v>25</v>
      </c>
      <c r="F790">
        <f>ROUND(IF(ISERROR(VLOOKUP($B790&amp;$L790,'1 этап'!$A$4:$K$519,10,FALSE)),0,VLOOKUP($B790&amp;$L790,'1 этап'!$A$4:$K$519,10,FALSE)),2)</f>
        <v>0</v>
      </c>
      <c r="G790">
        <f>ROUND(IF(ISERROR(VLOOKUP($B790&amp;$L790,'2 этап'!$A$2:$J$527,10,FALSE)),0,VLOOKUP($B790&amp;$L790,'2 этап'!$A$2:$J$527,10,FALSE)),2)</f>
        <v>0</v>
      </c>
      <c r="H790">
        <f>ROUND(IF(ISERROR(VLOOKUP($B790&amp;$L790,'3 этап'!$A$2:$J$527,9,FALSE)),0,VLOOKUP($B790&amp;$L790,'3 этап'!$A$2:$J$527,9,FALSE)),2)</f>
        <v>0</v>
      </c>
      <c r="I790">
        <f>ROUND(IF(ISERROR(VLOOKUP($B790&amp;$L790,'4 этап'!$A$2:$J$527,7,FALSE)),0,VLOOKUP($B790&amp;$L790,'4 этап'!$A$2:$J$527,7,FALSE)),2)</f>
        <v>0</v>
      </c>
      <c r="J790">
        <f>ROUND(IF(ISERROR(VLOOKUP($B790&amp;$L790,'5 этап'!$A$2:$N$527,13,FALSE)),0,VLOOKUP($B790&amp;$L790,'5 этап'!$A$2:$N$527,13,FALSE)),2)</f>
        <v>0</v>
      </c>
      <c r="K790">
        <f>LARGE(F790:I790,1)+LARGE(F790:I790,2)+LARGE(F790:I790,3)+J790</f>
        <v>0</v>
      </c>
      <c r="L790" t="s">
        <v>898</v>
      </c>
    </row>
    <row r="791" spans="1:12" x14ac:dyDescent="0.35">
      <c r="A791" s="3">
        <v>70</v>
      </c>
      <c r="B791" t="s">
        <v>664</v>
      </c>
      <c r="C791" t="s">
        <v>497</v>
      </c>
      <c r="D791" t="s">
        <v>498</v>
      </c>
      <c r="E791" t="s">
        <v>499</v>
      </c>
      <c r="F791">
        <f>ROUND(IF(ISERROR(VLOOKUP($B791&amp;$L791,'1 этап'!$A$4:$K$519,10,FALSE)),0,VLOOKUP($B791&amp;$L791,'1 этап'!$A$4:$K$519,10,FALSE)),2)</f>
        <v>0</v>
      </c>
      <c r="G791">
        <f>ROUND(IF(ISERROR(VLOOKUP($B791&amp;$L791,'2 этап'!$A$2:$J$527,10,FALSE)),0,VLOOKUP($B791&amp;$L791,'2 этап'!$A$2:$J$527,10,FALSE)),2)</f>
        <v>0</v>
      </c>
      <c r="H791">
        <f>ROUND(IF(ISERROR(VLOOKUP($B791&amp;$L791,'3 этап'!$A$2:$J$527,9,FALSE)),0,VLOOKUP($B791&amp;$L791,'3 этап'!$A$2:$J$527,9,FALSE)),2)</f>
        <v>0</v>
      </c>
      <c r="I791">
        <f>ROUND(IF(ISERROR(VLOOKUP($B791&amp;$L791,'4 этап'!$A$2:$J$527,7,FALSE)),0,VLOOKUP($B791&amp;$L791,'4 этап'!$A$2:$J$527,7,FALSE)),2)</f>
        <v>0</v>
      </c>
      <c r="J791">
        <f>ROUND(IF(ISERROR(VLOOKUP($B791&amp;$L791,'5 этап'!$A$2:$N$527,13,FALSE)),0,VLOOKUP($B791&amp;$L791,'5 этап'!$A$2:$N$527,13,FALSE)),2)</f>
        <v>0</v>
      </c>
      <c r="K791">
        <f>LARGE(F791:I791,1)+LARGE(F791:I791,2)+LARGE(F791:I791,3)+J791</f>
        <v>0</v>
      </c>
      <c r="L791" t="s">
        <v>898</v>
      </c>
    </row>
  </sheetData>
  <sortState ref="B275:K298">
    <sortCondition descending="1" ref="K275:K298"/>
  </sortState>
  <pageMargins left="0.25" right="0.25" top="0.75" bottom="0.75" header="0.3" footer="0.3"/>
  <pageSetup paperSize="9" fitToHeight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этап</vt:lpstr>
      <vt:lpstr>2 этап</vt:lpstr>
      <vt:lpstr>3 этап</vt:lpstr>
      <vt:lpstr>4 этап</vt:lpstr>
      <vt:lpstr>5 этап</vt:lpstr>
      <vt:lpstr>Сумма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2023-10-21T12:57:20Z</cp:lastPrinted>
  <dcterms:created xsi:type="dcterms:W3CDTF">2023-09-26T05:56:10Z</dcterms:created>
  <dcterms:modified xsi:type="dcterms:W3CDTF">2023-10-21T13:11:29Z</dcterms:modified>
</cp:coreProperties>
</file>